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selli\Desktop\EROGATA E PROGRAMMATA 2024\"/>
    </mc:Choice>
  </mc:AlternateContent>
  <xr:revisionPtr revIDLastSave="0" documentId="8_{075BD8B6-F1C0-489A-944D-7AAF396F2D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anno 24-25" sheetId="2" r:id="rId1"/>
    <sheet name="II anno 24-25" sheetId="3" r:id="rId2"/>
  </sheets>
  <definedNames>
    <definedName name="_xlnm._FilterDatabase" localSheetId="0" hidden="1">'I anno 24-25'!$A$1:$AE$38</definedName>
    <definedName name="_xlnm._FilterDatabase" localSheetId="1" hidden="1">'II anno 24-25'!$A$1:$BJ$201</definedName>
    <definedName name="_xlnm.Print_Area" localSheetId="0">'I anno 24-25'!$A$1:$AC$38</definedName>
    <definedName name="_xlnm.Print_Area" localSheetId="1">'II anno 24-25'!$A$1:$AC$43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3" l="1"/>
  <c r="Q31" i="3"/>
  <c r="S31" i="3"/>
  <c r="T21" i="3"/>
  <c r="T20" i="3"/>
  <c r="O15" i="3"/>
  <c r="Q15" i="3"/>
  <c r="S15" i="3"/>
  <c r="T15" i="3"/>
  <c r="Q6" i="3"/>
  <c r="O6" i="3"/>
  <c r="T6" i="3"/>
  <c r="Q7" i="3"/>
  <c r="O7" i="3"/>
  <c r="T7" i="3"/>
  <c r="O33" i="3"/>
  <c r="Q33" i="3"/>
  <c r="S33" i="3"/>
  <c r="O34" i="3"/>
  <c r="Q34" i="3"/>
  <c r="S34" i="3"/>
  <c r="O35" i="3"/>
  <c r="Q35" i="3"/>
  <c r="S35" i="3"/>
  <c r="O23" i="3"/>
  <c r="Q23" i="3"/>
  <c r="S23" i="3"/>
  <c r="O24" i="3"/>
  <c r="Q24" i="3"/>
  <c r="S24" i="3"/>
  <c r="O26" i="3"/>
  <c r="Q26" i="3"/>
  <c r="S26" i="3"/>
  <c r="V12" i="2"/>
  <c r="V24" i="2"/>
  <c r="S29" i="2"/>
  <c r="Q29" i="2"/>
  <c r="O29" i="2"/>
  <c r="S24" i="2"/>
  <c r="Q24" i="2"/>
  <c r="T24" i="2"/>
  <c r="S27" i="2"/>
  <c r="Q27" i="2"/>
  <c r="O27" i="2"/>
  <c r="T27" i="2"/>
  <c r="S25" i="2"/>
  <c r="Q25" i="2"/>
  <c r="O25" i="2"/>
  <c r="T25" i="2"/>
  <c r="S26" i="2"/>
  <c r="Q26" i="2"/>
  <c r="O26" i="2"/>
  <c r="T26" i="2"/>
  <c r="U24" i="2"/>
  <c r="S11" i="2"/>
  <c r="Q11" i="2"/>
  <c r="T11" i="2"/>
  <c r="S15" i="2"/>
  <c r="Q15" i="2"/>
  <c r="T15" i="2"/>
  <c r="S17" i="2"/>
  <c r="Q17" i="2"/>
  <c r="T17" i="2"/>
  <c r="S14" i="2"/>
  <c r="Q14" i="2"/>
  <c r="T14" i="2"/>
  <c r="S16" i="2"/>
  <c r="Q16" i="2"/>
  <c r="U15" i="2"/>
  <c r="S8" i="2"/>
  <c r="Q8" i="2"/>
  <c r="T9" i="2"/>
  <c r="S9" i="2"/>
  <c r="Q9" i="2"/>
  <c r="O9" i="2"/>
  <c r="S18" i="2"/>
  <c r="Q18" i="2"/>
  <c r="O18" i="2"/>
  <c r="S18" i="3"/>
  <c r="Q18" i="3"/>
  <c r="T18" i="3"/>
  <c r="O18" i="3"/>
  <c r="S17" i="3"/>
  <c r="Q17" i="3"/>
  <c r="T17" i="3"/>
  <c r="O17" i="3"/>
  <c r="V16" i="3"/>
  <c r="S16" i="3"/>
  <c r="Q16" i="3"/>
  <c r="T16" i="3"/>
  <c r="U16" i="3"/>
  <c r="O16" i="3"/>
  <c r="T14" i="3"/>
  <c r="S19" i="3"/>
  <c r="Q19" i="3"/>
  <c r="T19" i="3"/>
  <c r="S20" i="3"/>
  <c r="Q20" i="3"/>
  <c r="S22" i="3"/>
  <c r="Q22" i="3"/>
  <c r="T22" i="3"/>
  <c r="T23" i="3"/>
  <c r="T24" i="3"/>
  <c r="T26" i="3"/>
  <c r="S27" i="3"/>
  <c r="Q27" i="3"/>
  <c r="T27" i="3"/>
  <c r="S28" i="3"/>
  <c r="Q28" i="3"/>
  <c r="T28" i="3"/>
  <c r="S29" i="3"/>
  <c r="Q29" i="3"/>
  <c r="T29" i="3"/>
  <c r="S30" i="3"/>
  <c r="Q30" i="3"/>
  <c r="T30" i="3"/>
  <c r="S32" i="3"/>
  <c r="Q32" i="3"/>
  <c r="T32" i="3"/>
  <c r="T33" i="3"/>
  <c r="T34" i="3"/>
  <c r="T35" i="3"/>
  <c r="Q36" i="3"/>
  <c r="T13" i="3"/>
  <c r="Q12" i="3"/>
  <c r="S12" i="3"/>
  <c r="T12" i="3"/>
  <c r="S6" i="3"/>
  <c r="S7" i="3"/>
  <c r="X202" i="3"/>
  <c r="O17" i="2"/>
  <c r="S10" i="2"/>
  <c r="Q10" i="2"/>
  <c r="T10" i="2"/>
  <c r="O10" i="2"/>
  <c r="S32" i="2"/>
  <c r="Q32" i="2"/>
  <c r="V10" i="3"/>
  <c r="S10" i="3"/>
  <c r="Q10" i="3"/>
  <c r="T10" i="3"/>
  <c r="S11" i="3"/>
  <c r="Q11" i="3"/>
  <c r="T11" i="3"/>
  <c r="U10" i="3"/>
  <c r="V5" i="2"/>
  <c r="V27" i="3"/>
  <c r="V19" i="3"/>
  <c r="V5" i="3"/>
  <c r="O5" i="3"/>
  <c r="Q5" i="3"/>
  <c r="T5" i="3"/>
  <c r="S5" i="3"/>
  <c r="O8" i="3"/>
  <c r="Q8" i="3"/>
  <c r="S8" i="3"/>
  <c r="T8" i="3"/>
  <c r="O9" i="3"/>
  <c r="Q9" i="3"/>
  <c r="S9" i="3"/>
  <c r="O10" i="3"/>
  <c r="O11" i="3"/>
  <c r="O12" i="3"/>
  <c r="O19" i="3"/>
  <c r="O20" i="3"/>
  <c r="O22" i="3"/>
  <c r="O27" i="3"/>
  <c r="O28" i="3"/>
  <c r="O29" i="3"/>
  <c r="O30" i="3"/>
  <c r="AB41" i="3"/>
  <c r="AA41" i="3"/>
  <c r="Z41" i="3"/>
  <c r="Y41" i="3"/>
  <c r="X41" i="3"/>
  <c r="W41" i="3"/>
  <c r="O32" i="3"/>
  <c r="V30" i="2"/>
  <c r="V20" i="2"/>
  <c r="V38" i="2"/>
  <c r="O5" i="2"/>
  <c r="Q5" i="2"/>
  <c r="S5" i="2"/>
  <c r="O6" i="2"/>
  <c r="Q6" i="2"/>
  <c r="S6" i="2"/>
  <c r="O7" i="2"/>
  <c r="Q7" i="2"/>
  <c r="S7" i="2"/>
  <c r="O8" i="2"/>
  <c r="O11" i="2"/>
  <c r="O32" i="2"/>
  <c r="O12" i="2"/>
  <c r="Q12" i="2"/>
  <c r="S12" i="2"/>
  <c r="O13" i="2"/>
  <c r="Q13" i="2"/>
  <c r="S13" i="2"/>
  <c r="O14" i="2"/>
  <c r="O15" i="2"/>
  <c r="O16" i="2"/>
  <c r="O20" i="2"/>
  <c r="Q20" i="2"/>
  <c r="S20" i="2"/>
  <c r="O21" i="2"/>
  <c r="Q21" i="2"/>
  <c r="S21" i="2"/>
  <c r="O22" i="2"/>
  <c r="Q22" i="2"/>
  <c r="S22" i="2"/>
  <c r="O23" i="2"/>
  <c r="Q23" i="2"/>
  <c r="S23" i="2"/>
  <c r="O24" i="2"/>
  <c r="O30" i="2"/>
  <c r="Q30" i="2"/>
  <c r="S30" i="2"/>
  <c r="O31" i="2"/>
  <c r="Q31" i="2"/>
  <c r="S31" i="2"/>
  <c r="W38" i="2"/>
  <c r="X38" i="2"/>
  <c r="Y38" i="2"/>
  <c r="Z38" i="2"/>
  <c r="AA38" i="2"/>
  <c r="AB38" i="2"/>
  <c r="T22" i="2"/>
  <c r="U5" i="3"/>
  <c r="T31" i="2"/>
  <c r="T21" i="2"/>
  <c r="T23" i="2"/>
  <c r="T7" i="2"/>
  <c r="T6" i="2"/>
  <c r="T8" i="2"/>
  <c r="T20" i="2"/>
  <c r="T30" i="2"/>
  <c r="V41" i="3"/>
  <c r="T5" i="2"/>
  <c r="U27" i="3"/>
  <c r="U19" i="3"/>
  <c r="U20" i="2"/>
  <c r="U5" i="2"/>
</calcChain>
</file>

<file path=xl/sharedStrings.xml><?xml version="1.0" encoding="utf-8"?>
<sst xmlns="http://schemas.openxmlformats.org/spreadsheetml/2006/main" count="478" uniqueCount="208">
  <si>
    <t>esercitazioni / laboratori / seminari</t>
    <phoneticPr fontId="1" type="noConversion"/>
  </si>
  <si>
    <t>CFU E</t>
    <phoneticPr fontId="7" type="noConversion"/>
  </si>
  <si>
    <t>CFU F</t>
    <phoneticPr fontId="7" type="noConversion"/>
  </si>
  <si>
    <t>TIR A coeff. orario</t>
    <phoneticPr fontId="1" type="noConversion"/>
  </si>
  <si>
    <t xml:space="preserve">TITOLARE </t>
    <phoneticPr fontId="1" type="noConversion"/>
  </si>
  <si>
    <t>RUOLO</t>
  </si>
  <si>
    <t>DOCENTE RIFERIMENTO</t>
  </si>
  <si>
    <t>DIPARTIMENTO</t>
  </si>
  <si>
    <t>ORE studente</t>
  </si>
  <si>
    <t>ore TIR C</t>
    <phoneticPr fontId="1" type="noConversion"/>
  </si>
  <si>
    <t>ore docente (calcolate sul numero di gruppi)</t>
    <phoneticPr fontId="1" type="noConversion"/>
  </si>
  <si>
    <t>ore TIR B</t>
    <phoneticPr fontId="1" type="noConversion"/>
  </si>
  <si>
    <t>TIR. B coeff. orario</t>
    <phoneticPr fontId="1" type="noConversion"/>
  </si>
  <si>
    <t>TIR C coeff. orario</t>
    <phoneticPr fontId="1" type="noConversion"/>
  </si>
  <si>
    <t>mutuazioni</t>
    <phoneticPr fontId="1" type="noConversion"/>
  </si>
  <si>
    <t>anno</t>
    <phoneticPr fontId="1" type="noConversion"/>
  </si>
  <si>
    <t>semestre</t>
    <phoneticPr fontId="1" type="noConversion"/>
  </si>
  <si>
    <t>insegnamento</t>
    <phoneticPr fontId="1" type="noConversion"/>
  </si>
  <si>
    <t>modulo</t>
    <phoneticPr fontId="1" type="noConversion"/>
  </si>
  <si>
    <t>docente</t>
    <phoneticPr fontId="1" type="noConversion"/>
  </si>
  <si>
    <t>SSD docente</t>
    <phoneticPr fontId="1" type="noConversion"/>
  </si>
  <si>
    <t>padre</t>
    <phoneticPr fontId="1" type="noConversion"/>
  </si>
  <si>
    <t>figli</t>
    <phoneticPr fontId="1" type="noConversion"/>
  </si>
  <si>
    <t>lezione frontale</t>
    <phoneticPr fontId="1" type="noConversion"/>
  </si>
  <si>
    <t>ore TIR A</t>
    <phoneticPr fontId="1" type="noConversion"/>
  </si>
  <si>
    <t>totale ore docente</t>
    <phoneticPr fontId="1" type="noConversion"/>
  </si>
  <si>
    <t>AMBITO</t>
  </si>
  <si>
    <t>CFU A</t>
    <phoneticPr fontId="7" type="noConversion"/>
  </si>
  <si>
    <t>CFU B</t>
    <phoneticPr fontId="7" type="noConversion"/>
  </si>
  <si>
    <t>CFU C</t>
    <phoneticPr fontId="7" type="noConversion"/>
  </si>
  <si>
    <t>CFU D</t>
    <phoneticPr fontId="7" type="noConversion"/>
  </si>
  <si>
    <t>CFU tot.</t>
    <phoneticPr fontId="7" type="noConversion"/>
  </si>
  <si>
    <t>SSD modulo</t>
    <phoneticPr fontId="1" type="noConversion"/>
  </si>
  <si>
    <t>SSD modulo</t>
    <phoneticPr fontId="1" type="noConversion"/>
  </si>
  <si>
    <t>Metodologia della Ricerca Sanitaria</t>
  </si>
  <si>
    <t xml:space="preserve"> Epidemiologia I </t>
  </si>
  <si>
    <t xml:space="preserve"> Epidemiologia II</t>
  </si>
  <si>
    <t xml:space="preserve"> Informatica </t>
  </si>
  <si>
    <t xml:space="preserve"> Tirocinio I anno</t>
  </si>
  <si>
    <t>Diritto sanitario</t>
  </si>
  <si>
    <t>Didattica sanitaria</t>
  </si>
  <si>
    <t>Inglese scientifico</t>
  </si>
  <si>
    <t xml:space="preserve"> Diritto amministrativo</t>
  </si>
  <si>
    <t xml:space="preserve"> Diritto del lavoro </t>
  </si>
  <si>
    <t>Metodi della Formazione degli Adulti</t>
  </si>
  <si>
    <t xml:space="preserve"> Modelli formativi e didattica tutoriale</t>
  </si>
  <si>
    <t>Psicologia dell'apprendimento</t>
  </si>
  <si>
    <t xml:space="preserve"> Inglese Scientifico A</t>
  </si>
  <si>
    <t xml:space="preserve"> Inglese Scientifico B</t>
  </si>
  <si>
    <t>CdLM in Scienze Infermieristiche ed Ostetriche</t>
  </si>
  <si>
    <t>MED/01</t>
  </si>
  <si>
    <t>MED/45</t>
  </si>
  <si>
    <t>MED/42</t>
  </si>
  <si>
    <t>MED/47</t>
  </si>
  <si>
    <t>IUS/01</t>
  </si>
  <si>
    <t>IUS/10</t>
  </si>
  <si>
    <t>IUS/07</t>
  </si>
  <si>
    <t>M-PED/03</t>
  </si>
  <si>
    <t>M-PSI/04</t>
  </si>
  <si>
    <t>L-LIN/12</t>
  </si>
  <si>
    <t xml:space="preserve">Progettazione e valutazione dei processi di assistenza ostetrica </t>
  </si>
  <si>
    <t>Roberto D'Amico</t>
  </si>
  <si>
    <t>Marco Vinceti</t>
  </si>
  <si>
    <t>Daniela Mecugni</t>
  </si>
  <si>
    <t>Isabella Neri</t>
  </si>
  <si>
    <t>Leopoldo Vignudelli</t>
  </si>
  <si>
    <t>Luca Vespignani</t>
  </si>
  <si>
    <t>Paolo Colombo</t>
  </si>
  <si>
    <t>Massimo Lanotte</t>
  </si>
  <si>
    <t>Paola Ferri</t>
  </si>
  <si>
    <t>Alessia Cadamuro</t>
  </si>
  <si>
    <t>PA</t>
  </si>
  <si>
    <t>RU</t>
  </si>
  <si>
    <t>T</t>
  </si>
  <si>
    <t>R</t>
  </si>
  <si>
    <t>M-PED/02</t>
  </si>
  <si>
    <t>CHIMOMO</t>
  </si>
  <si>
    <t>Scienze propedeutiche</t>
  </si>
  <si>
    <t>Scienze infermieristiche</t>
  </si>
  <si>
    <t>Statistica ed epidemiologia</t>
  </si>
  <si>
    <t>altre</t>
  </si>
  <si>
    <t xml:space="preserve">Tirocinio </t>
  </si>
  <si>
    <t>Scienze ostetriche</t>
  </si>
  <si>
    <t>Scienze giuridiche ed economiche</t>
  </si>
  <si>
    <t>Scienze del management sanitario</t>
  </si>
  <si>
    <t>Scienze umane e psicopedagogiche</t>
  </si>
  <si>
    <t>Dimensioni antropologiche, pedagogiche e psicologiche</t>
  </si>
  <si>
    <t>Lingua</t>
  </si>
  <si>
    <t>attività formative affini o integrative</t>
  </si>
  <si>
    <t>DCA</t>
  </si>
  <si>
    <t>TUTOR</t>
  </si>
  <si>
    <t>L</t>
  </si>
  <si>
    <t>CLA</t>
  </si>
  <si>
    <t>Programmazione ed Economia Sanitaria</t>
  </si>
  <si>
    <t xml:space="preserve">Programmazione ed Organizzazione sanitaria </t>
  </si>
  <si>
    <t>Etica e deontologia sanitaria</t>
  </si>
  <si>
    <t>Prevenzione e gestione del rischio clinico</t>
  </si>
  <si>
    <t>Prova finale</t>
  </si>
  <si>
    <t>Economia aziendale</t>
  </si>
  <si>
    <t>Psicologia del lavoro</t>
  </si>
  <si>
    <t>Insegnamento a scelta</t>
  </si>
  <si>
    <t>Infermieristica interculturale</t>
  </si>
  <si>
    <t>Tirocinio II anno</t>
  </si>
  <si>
    <t>Organizzazione sanitaria</t>
  </si>
  <si>
    <t>Educazione alla salute e nutrizione</t>
  </si>
  <si>
    <t>Bioetica e medicina legale</t>
  </si>
  <si>
    <t>Deontologia e regolamento della professione infermieristica</t>
  </si>
  <si>
    <t>Deontologia e regolamento della professione ostetrica</t>
  </si>
  <si>
    <t>Medicina interna</t>
  </si>
  <si>
    <t>Gestione del paziente critico</t>
  </si>
  <si>
    <t>Gestione del rischio</t>
  </si>
  <si>
    <t>Medicina del lavoro</t>
  </si>
  <si>
    <t>Farmacologia</t>
  </si>
  <si>
    <t>Massimo Girardis</t>
  </si>
  <si>
    <t>PO</t>
  </si>
  <si>
    <t>Claudio Cermelli</t>
  </si>
  <si>
    <t>SECS-P/07</t>
  </si>
  <si>
    <t>M-PSI/06</t>
  </si>
  <si>
    <t>ING-INF/05</t>
  </si>
  <si>
    <t>ND</t>
  </si>
  <si>
    <t>MED/49</t>
  </si>
  <si>
    <t>MED/40</t>
  </si>
  <si>
    <t>MED/43</t>
  </si>
  <si>
    <t>MED/09</t>
  </si>
  <si>
    <t>MED/41</t>
  </si>
  <si>
    <t>MED/44</t>
  </si>
  <si>
    <t>BIO/14</t>
  </si>
  <si>
    <t>MED/07</t>
  </si>
  <si>
    <t>PROFIN_S</t>
  </si>
  <si>
    <t>Scienze della prevenzione e servizi sanitari</t>
  </si>
  <si>
    <t>Scienze informatiche applicate alla gestione sanitaria</t>
  </si>
  <si>
    <t>A scelta dello studente</t>
  </si>
  <si>
    <t>tirocinio</t>
  </si>
  <si>
    <t>Scienze infermieristiche pediatriche</t>
  </si>
  <si>
    <t>Primo soccorso</t>
  </si>
  <si>
    <t>Scienze biomediche</t>
  </si>
  <si>
    <t>Annalisa Bargellini</t>
  </si>
  <si>
    <t>Metodologia della ricerca bibliografica</t>
  </si>
  <si>
    <t xml:space="preserve">Teoria e pratica dell'organizzazione e della programmazione sanitaria </t>
  </si>
  <si>
    <t>Assistenza ostetrica e Infermieristica applicata II</t>
  </si>
  <si>
    <t>TIROCINIO</t>
  </si>
  <si>
    <t>Ostetricia interculturale</t>
  </si>
  <si>
    <t>t</t>
  </si>
  <si>
    <t>Statistica</t>
  </si>
  <si>
    <t xml:space="preserve">Teoria e filosofia delle scienze infermieristiche </t>
  </si>
  <si>
    <t>Interventi non convenzionali in ostetricia</t>
  </si>
  <si>
    <t>Assistenza Infermieristica ed Ostetrica applicata I</t>
  </si>
  <si>
    <t>IUS/08</t>
  </si>
  <si>
    <t xml:space="preserve"> Fondamenti di didattica - a</t>
  </si>
  <si>
    <t xml:space="preserve"> Fondamenti di didattica - b</t>
  </si>
  <si>
    <t>Organizzazione aziendale II</t>
  </si>
  <si>
    <t>scienze propedeutiche</t>
  </si>
  <si>
    <t>Altre</t>
  </si>
  <si>
    <t>Governo Clinico</t>
  </si>
  <si>
    <t>Scienze biologiche, mediche e chirurgiche</t>
  </si>
  <si>
    <t>IUS/09</t>
  </si>
  <si>
    <t>Rischio microbiologico - A</t>
  </si>
  <si>
    <t>Rischio microbiologico - B</t>
  </si>
  <si>
    <t>M-PSI/05</t>
  </si>
  <si>
    <t>Gestione dei flussi informativi nelle organizzazioni e controllo di gestione</t>
  </si>
  <si>
    <t>Ricerca nelle organizzazioni sanitarie</t>
  </si>
  <si>
    <t>Etica ed organizzazione della ricerca</t>
  </si>
  <si>
    <t xml:space="preserve">Metodologia dell'assistenza infermieristica basata sulle evidenze </t>
  </si>
  <si>
    <t xml:space="preserve">Teoria e filosofia dell'assistenza ostetrica e metodologia basata sulle evidenze </t>
  </si>
  <si>
    <t>Diritto pubblico</t>
  </si>
  <si>
    <t xml:space="preserve">Ricerca qualitativa </t>
  </si>
  <si>
    <t>Critica alla ricerca</t>
  </si>
  <si>
    <t>Valutazione del rischio in ginecologia ed ostetricia</t>
  </si>
  <si>
    <t xml:space="preserve">Metodologia avanzata dell'assistenza basata sulle evidenze </t>
  </si>
  <si>
    <t>Analisi dei dati della ricerca sanitaria</t>
  </si>
  <si>
    <t xml:space="preserve">Diritto privato </t>
  </si>
  <si>
    <t xml:space="preserve">Formazione nelle organizzazioni sanitarie </t>
  </si>
  <si>
    <t>Anna Laura Santunione</t>
  </si>
  <si>
    <t>Cristina Pedroni</t>
  </si>
  <si>
    <t>Fausto Nicolini</t>
  </si>
  <si>
    <t>Luca Roncucci</t>
  </si>
  <si>
    <t>SMECHIMAI</t>
  </si>
  <si>
    <t>Massimo Pellegrini</t>
  </si>
  <si>
    <t>Ricerca applicata all'assistenza</t>
  </si>
  <si>
    <t>DCO</t>
  </si>
  <si>
    <t>DCE</t>
  </si>
  <si>
    <t>GIUS</t>
  </si>
  <si>
    <t>DESU</t>
  </si>
  <si>
    <t>DC</t>
  </si>
  <si>
    <t>Docente fittizio</t>
  </si>
  <si>
    <t>Alba Ricchi</t>
  </si>
  <si>
    <t>Processi organizzativi, di qualità e di coordinamento assistenziale</t>
  </si>
  <si>
    <t>Organizzazione dei servizi sanitari ospedalieri e territoriali</t>
  </si>
  <si>
    <t xml:space="preserve">Metodologia della ricerca nella Professione </t>
  </si>
  <si>
    <t>Sergio Rovesti</t>
  </si>
  <si>
    <t>Alberto Modenese</t>
  </si>
  <si>
    <t>docente fittizio</t>
  </si>
  <si>
    <t>II ANNO - ANNO ACCADEMICO 2023/2024 - coorte 2022/2023</t>
  </si>
  <si>
    <t>I ANNO - ANNO ACCADEMICO 2023/2024 - coorte 2023/2024</t>
  </si>
  <si>
    <t>Cristiana Pavesi</t>
  </si>
  <si>
    <t>Giovanna Bernazzali</t>
  </si>
  <si>
    <t>Stefania Paduano</t>
  </si>
  <si>
    <t>RTD</t>
  </si>
  <si>
    <t>SBMN</t>
  </si>
  <si>
    <t>Federico Ricci</t>
  </si>
  <si>
    <t>Rossana Cecchi</t>
  </si>
  <si>
    <t>Francesco Ferraguti</t>
  </si>
  <si>
    <t>Marco Sabatini</t>
  </si>
  <si>
    <t>Emidia Vagnoni</t>
  </si>
  <si>
    <t xml:space="preserve">Organizzazione aziendale I </t>
  </si>
  <si>
    <t>docente tizzio</t>
  </si>
  <si>
    <t>Simona Salustri</t>
  </si>
  <si>
    <t xml:space="preserve">docente fittizio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</si>
</sst>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72"/>
      <name val="Arial"/>
      <family val="2"/>
    </font>
    <font>
      <sz val="8"/>
      <name val="Verdana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5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1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justify" vertical="center"/>
    </xf>
    <xf numFmtId="0" fontId="2" fillId="4" borderId="3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0" xfId="0" applyFont="1" applyFill="1"/>
    <xf numFmtId="0" fontId="1" fillId="7" borderId="8" xfId="0" applyFont="1" applyFill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3" borderId="0" xfId="0" applyFont="1" applyFill="1"/>
    <xf numFmtId="0" fontId="1" fillId="0" borderId="1" xfId="0" applyFont="1" applyBorder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vertical="center" wrapText="1"/>
    </xf>
    <xf numFmtId="0" fontId="1" fillId="7" borderId="3" xfId="0" applyFont="1" applyFill="1" applyBorder="1"/>
    <xf numFmtId="0" fontId="1" fillId="7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/>
    </xf>
    <xf numFmtId="0" fontId="6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1" fillId="6" borderId="0" xfId="0" applyFont="1" applyFill="1"/>
    <xf numFmtId="0" fontId="1" fillId="6" borderId="8" xfId="0" applyFont="1" applyFill="1" applyBorder="1"/>
    <xf numFmtId="0" fontId="1" fillId="6" borderId="7" xfId="0" applyFont="1" applyFill="1" applyBorder="1"/>
    <xf numFmtId="0" fontId="4" fillId="6" borderId="4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wrapText="1"/>
    </xf>
    <xf numFmtId="0" fontId="1" fillId="6" borderId="7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1" fillId="8" borderId="0" xfId="0" applyFont="1" applyFill="1"/>
    <xf numFmtId="0" fontId="1" fillId="8" borderId="1" xfId="0" applyFont="1" applyFill="1" applyBorder="1" applyAlignment="1">
      <alignment horizontal="justify" vertical="center"/>
    </xf>
    <xf numFmtId="0" fontId="2" fillId="8" borderId="1" xfId="0" applyFont="1" applyFill="1" applyBorder="1" applyAlignment="1">
      <alignment horizontal="justify" vertical="center" wrapText="1"/>
    </xf>
    <xf numFmtId="0" fontId="1" fillId="8" borderId="1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6" xfId="0" applyFont="1" applyFill="1" applyBorder="1"/>
    <xf numFmtId="0" fontId="1" fillId="7" borderId="6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1" fillId="6" borderId="3" xfId="0" applyFont="1" applyFill="1" applyBorder="1"/>
    <xf numFmtId="0" fontId="1" fillId="7" borderId="6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" fillId="7" borderId="7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wrapText="1"/>
    </xf>
    <xf numFmtId="0" fontId="1" fillId="8" borderId="7" xfId="0" applyFont="1" applyFill="1" applyBorder="1" applyAlignment="1">
      <alignment horizontal="left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96"/>
  <sheetViews>
    <sheetView zoomScale="140" zoomScaleNormal="140" workbookViewId="0">
      <pane ySplit="4" topLeftCell="A25" activePane="bottomLeft" state="frozen"/>
      <selection pane="bottomLeft" activeCell="F32" sqref="F32"/>
    </sheetView>
  </sheetViews>
  <sheetFormatPr defaultColWidth="10.140625" defaultRowHeight="11.25" x14ac:dyDescent="0.2"/>
  <cols>
    <col min="1" max="1" width="3.7109375" style="1" customWidth="1"/>
    <col min="2" max="2" width="6.28515625" style="1" customWidth="1"/>
    <col min="3" max="3" width="19.28515625" style="1" customWidth="1"/>
    <col min="4" max="4" width="16.7109375" style="43" customWidth="1"/>
    <col min="5" max="5" width="10.140625" style="1"/>
    <col min="6" max="6" width="11.85546875" style="44" customWidth="1"/>
    <col min="7" max="7" width="10.85546875" style="1" customWidth="1"/>
    <col min="8" max="8" width="11.140625" style="55" customWidth="1"/>
    <col min="9" max="9" width="7.7109375" style="55" customWidth="1"/>
    <col min="10" max="10" width="7.7109375" style="1" customWidth="1"/>
    <col min="11" max="11" width="10.140625" style="1" customWidth="1"/>
    <col min="12" max="12" width="5.7109375" style="1" customWidth="1"/>
    <col min="13" max="13" width="9" style="1" customWidth="1"/>
    <col min="14" max="14" width="5" style="1" customWidth="1"/>
    <col min="15" max="15" width="8.85546875" style="1" customWidth="1"/>
    <col min="16" max="16" width="4.7109375" style="1" customWidth="1"/>
    <col min="17" max="17" width="8.7109375" style="1" customWidth="1"/>
    <col min="18" max="18" width="4.7109375" style="1" customWidth="1"/>
    <col min="19" max="19" width="8.140625" style="1" customWidth="1"/>
    <col min="20" max="20" width="7" style="1" customWidth="1"/>
    <col min="21" max="21" width="9.7109375" style="1" customWidth="1"/>
    <col min="22" max="22" width="6.28515625" style="1" customWidth="1"/>
    <col min="23" max="23" width="4" style="1" customWidth="1"/>
    <col min="24" max="24" width="4.28515625" style="1" customWidth="1"/>
    <col min="25" max="25" width="3.7109375" style="1" customWidth="1"/>
    <col min="26" max="26" width="3.28515625" style="1" customWidth="1"/>
    <col min="27" max="27" width="4.140625" style="1" customWidth="1"/>
    <col min="28" max="28" width="3.28515625" style="1" customWidth="1"/>
    <col min="29" max="29" width="15.7109375" style="93" customWidth="1"/>
    <col min="30" max="16384" width="10.140625" style="1"/>
  </cols>
  <sheetData>
    <row r="1" spans="1:62" ht="27" customHeight="1" x14ac:dyDescent="0.2">
      <c r="A1" s="42" t="s">
        <v>49</v>
      </c>
    </row>
    <row r="2" spans="1:62" x14ac:dyDescent="0.2">
      <c r="A2" s="10"/>
      <c r="B2" s="10"/>
      <c r="C2" s="10"/>
      <c r="D2" s="10"/>
      <c r="E2" s="24"/>
      <c r="F2" s="21"/>
      <c r="G2" s="26"/>
      <c r="H2" s="21"/>
      <c r="I2" s="21"/>
      <c r="J2" s="10"/>
      <c r="K2" s="10"/>
      <c r="L2" s="11"/>
      <c r="M2" s="151" t="s">
        <v>10</v>
      </c>
      <c r="N2" s="149"/>
      <c r="O2" s="149"/>
      <c r="P2" s="149"/>
      <c r="Q2" s="149"/>
      <c r="R2" s="149"/>
      <c r="S2" s="149"/>
      <c r="T2" s="10"/>
      <c r="U2" s="10"/>
      <c r="V2" s="10"/>
      <c r="W2" s="10"/>
      <c r="X2" s="10"/>
      <c r="Y2" s="10"/>
      <c r="Z2" s="10"/>
      <c r="AA2" s="10"/>
      <c r="AB2" s="10"/>
      <c r="AC2" s="94"/>
      <c r="AD2" s="149" t="s">
        <v>14</v>
      </c>
      <c r="AE2" s="149"/>
      <c r="AF2" s="12"/>
      <c r="AG2" s="12"/>
      <c r="AH2" s="12"/>
      <c r="AI2" s="12"/>
      <c r="AJ2" s="12"/>
    </row>
    <row r="3" spans="1:62" ht="45" x14ac:dyDescent="0.2">
      <c r="A3" s="15" t="s">
        <v>15</v>
      </c>
      <c r="B3" s="16" t="s">
        <v>16</v>
      </c>
      <c r="C3" s="17" t="s">
        <v>17</v>
      </c>
      <c r="D3" s="17" t="s">
        <v>18</v>
      </c>
      <c r="E3" s="25" t="s">
        <v>33</v>
      </c>
      <c r="F3" s="22" t="s">
        <v>19</v>
      </c>
      <c r="G3" s="27" t="s">
        <v>20</v>
      </c>
      <c r="H3" s="22" t="s">
        <v>7</v>
      </c>
      <c r="I3" s="22" t="s">
        <v>5</v>
      </c>
      <c r="J3" s="17" t="s">
        <v>4</v>
      </c>
      <c r="K3" s="17" t="s">
        <v>6</v>
      </c>
      <c r="L3" s="17" t="s">
        <v>23</v>
      </c>
      <c r="M3" s="17" t="s">
        <v>0</v>
      </c>
      <c r="N3" s="17" t="s">
        <v>24</v>
      </c>
      <c r="O3" s="18" t="s">
        <v>3</v>
      </c>
      <c r="P3" s="17" t="s">
        <v>11</v>
      </c>
      <c r="Q3" s="18" t="s">
        <v>12</v>
      </c>
      <c r="R3" s="17" t="s">
        <v>9</v>
      </c>
      <c r="S3" s="19" t="s">
        <v>13</v>
      </c>
      <c r="T3" s="18" t="s">
        <v>25</v>
      </c>
      <c r="U3" s="17" t="s">
        <v>8</v>
      </c>
      <c r="V3" s="17" t="s">
        <v>31</v>
      </c>
      <c r="W3" s="17" t="s">
        <v>27</v>
      </c>
      <c r="X3" s="17" t="s">
        <v>28</v>
      </c>
      <c r="Y3" s="17" t="s">
        <v>29</v>
      </c>
      <c r="Z3" s="17" t="s">
        <v>30</v>
      </c>
      <c r="AA3" s="17" t="s">
        <v>1</v>
      </c>
      <c r="AB3" s="17" t="s">
        <v>2</v>
      </c>
      <c r="AC3" s="95" t="s">
        <v>26</v>
      </c>
      <c r="AD3" s="15" t="s">
        <v>21</v>
      </c>
      <c r="AE3" s="15" t="s">
        <v>22</v>
      </c>
      <c r="AF3" s="12"/>
      <c r="AG3" s="12"/>
      <c r="AH3" s="12"/>
      <c r="AI3" s="12"/>
      <c r="AJ3" s="12"/>
    </row>
    <row r="4" spans="1:62" s="45" customFormat="1" x14ac:dyDescent="0.2">
      <c r="A4" s="13"/>
      <c r="B4" s="150" t="s">
        <v>193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3"/>
      <c r="AE4" s="1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27" customHeight="1" x14ac:dyDescent="0.2">
      <c r="A5" s="149">
        <v>1</v>
      </c>
      <c r="B5" s="160">
        <v>1</v>
      </c>
      <c r="C5" s="147" t="s">
        <v>34</v>
      </c>
      <c r="D5" s="110" t="s">
        <v>143</v>
      </c>
      <c r="E5" s="114" t="s">
        <v>50</v>
      </c>
      <c r="F5" s="57" t="s">
        <v>61</v>
      </c>
      <c r="G5" s="82" t="s">
        <v>50</v>
      </c>
      <c r="H5" s="83" t="s">
        <v>176</v>
      </c>
      <c r="I5" s="92" t="s">
        <v>71</v>
      </c>
      <c r="J5" s="84"/>
      <c r="K5" s="84" t="s">
        <v>74</v>
      </c>
      <c r="L5" s="84">
        <v>16</v>
      </c>
      <c r="M5" s="84"/>
      <c r="N5" s="84"/>
      <c r="O5" s="84">
        <f>SUM(N5)</f>
        <v>0</v>
      </c>
      <c r="P5" s="84"/>
      <c r="Q5" s="84">
        <f>P5*0.5</f>
        <v>0</v>
      </c>
      <c r="R5" s="84"/>
      <c r="S5" s="84">
        <f>R6*0.1</f>
        <v>0</v>
      </c>
      <c r="T5" s="52">
        <f>SUM(Q5+O5+M5+L5)</f>
        <v>16</v>
      </c>
      <c r="U5" s="161">
        <f>SUM(T5:T11)</f>
        <v>80</v>
      </c>
      <c r="V5" s="138">
        <f>SUM(W5:AB11)</f>
        <v>10</v>
      </c>
      <c r="W5" s="73"/>
      <c r="X5" s="3">
        <v>2</v>
      </c>
      <c r="Y5" s="3"/>
      <c r="Z5" s="3"/>
      <c r="AA5" s="3"/>
      <c r="AB5" s="3"/>
      <c r="AC5" s="96" t="s">
        <v>77</v>
      </c>
      <c r="AD5" s="2"/>
      <c r="AE5" s="2"/>
    </row>
    <row r="6" spans="1:62" ht="22.5" x14ac:dyDescent="0.2">
      <c r="A6" s="149"/>
      <c r="B6" s="160"/>
      <c r="C6" s="147"/>
      <c r="D6" s="110" t="s">
        <v>137</v>
      </c>
      <c r="E6" s="114" t="s">
        <v>51</v>
      </c>
      <c r="F6" s="57" t="s">
        <v>196</v>
      </c>
      <c r="G6" s="82" t="s">
        <v>51</v>
      </c>
      <c r="H6" s="92" t="s">
        <v>198</v>
      </c>
      <c r="I6" s="92" t="s">
        <v>197</v>
      </c>
      <c r="J6" s="84" t="s">
        <v>73</v>
      </c>
      <c r="K6" s="84"/>
      <c r="L6" s="84">
        <v>16</v>
      </c>
      <c r="M6" s="84"/>
      <c r="N6" s="84"/>
      <c r="O6" s="84">
        <f t="shared" ref="O6:O31" si="0">SUM(N6)</f>
        <v>0</v>
      </c>
      <c r="P6" s="84"/>
      <c r="Q6" s="84">
        <f t="shared" ref="Q6:Q31" si="1">P6*0.5</f>
        <v>0</v>
      </c>
      <c r="R6" s="84"/>
      <c r="S6" s="84">
        <f>R7*0.1</f>
        <v>0</v>
      </c>
      <c r="T6" s="52">
        <f>SUM(S5+Q6+O6+M6+L6)</f>
        <v>16</v>
      </c>
      <c r="U6" s="162"/>
      <c r="V6" s="156"/>
      <c r="W6" s="73"/>
      <c r="X6" s="3">
        <v>2</v>
      </c>
      <c r="Y6" s="3"/>
      <c r="Z6" s="3"/>
      <c r="AA6" s="3"/>
      <c r="AB6" s="3"/>
      <c r="AC6" s="96" t="s">
        <v>78</v>
      </c>
      <c r="AD6" s="2"/>
      <c r="AE6" s="2"/>
    </row>
    <row r="7" spans="1:62" ht="22.5" x14ac:dyDescent="0.2">
      <c r="A7" s="149"/>
      <c r="B7" s="160"/>
      <c r="C7" s="147"/>
      <c r="D7" s="110" t="s">
        <v>35</v>
      </c>
      <c r="E7" s="114" t="s">
        <v>52</v>
      </c>
      <c r="F7" s="57" t="s">
        <v>136</v>
      </c>
      <c r="G7" s="82" t="s">
        <v>52</v>
      </c>
      <c r="H7" s="92" t="s">
        <v>198</v>
      </c>
      <c r="I7" s="83" t="s">
        <v>71</v>
      </c>
      <c r="J7" s="84"/>
      <c r="K7" s="84" t="s">
        <v>74</v>
      </c>
      <c r="L7" s="84">
        <v>16</v>
      </c>
      <c r="M7" s="84"/>
      <c r="N7" s="82"/>
      <c r="O7" s="84">
        <f t="shared" si="0"/>
        <v>0</v>
      </c>
      <c r="P7" s="112"/>
      <c r="Q7" s="84">
        <f t="shared" si="1"/>
        <v>0</v>
      </c>
      <c r="R7" s="112"/>
      <c r="S7" s="84">
        <f t="shared" ref="S7:S31" si="2">R7*0.1</f>
        <v>0</v>
      </c>
      <c r="T7" s="52">
        <f>SUM(S7+Q7+O7+M7+L7)</f>
        <v>16</v>
      </c>
      <c r="U7" s="162"/>
      <c r="V7" s="156"/>
      <c r="W7" s="74"/>
      <c r="X7" s="5">
        <v>2</v>
      </c>
      <c r="Y7" s="5"/>
      <c r="Z7" s="5"/>
      <c r="AA7" s="5"/>
      <c r="AB7" s="5"/>
      <c r="AC7" s="96" t="s">
        <v>79</v>
      </c>
      <c r="AD7" s="2"/>
      <c r="AE7" s="2"/>
    </row>
    <row r="8" spans="1:62" ht="22.5" x14ac:dyDescent="0.2">
      <c r="A8" s="149"/>
      <c r="B8" s="160"/>
      <c r="C8" s="147"/>
      <c r="D8" s="110" t="s">
        <v>36</v>
      </c>
      <c r="E8" s="114" t="s">
        <v>52</v>
      </c>
      <c r="F8" s="57" t="s">
        <v>62</v>
      </c>
      <c r="G8" s="82" t="s">
        <v>52</v>
      </c>
      <c r="H8" s="92" t="s">
        <v>198</v>
      </c>
      <c r="I8" s="83" t="s">
        <v>114</v>
      </c>
      <c r="J8" s="84"/>
      <c r="K8" s="84" t="s">
        <v>74</v>
      </c>
      <c r="L8" s="84">
        <v>8</v>
      </c>
      <c r="M8" s="84"/>
      <c r="N8" s="85"/>
      <c r="O8" s="84">
        <f t="shared" si="0"/>
        <v>0</v>
      </c>
      <c r="P8" s="84"/>
      <c r="Q8" s="84">
        <f t="shared" si="1"/>
        <v>0</v>
      </c>
      <c r="R8" s="84"/>
      <c r="S8" s="84">
        <f t="shared" si="2"/>
        <v>0</v>
      </c>
      <c r="T8" s="52">
        <f t="shared" ref="T8:T24" si="3">SUM(S8+Q8+N8+M8+L8)</f>
        <v>8</v>
      </c>
      <c r="U8" s="162"/>
      <c r="V8" s="156"/>
      <c r="W8" s="73"/>
      <c r="X8" s="3">
        <v>1</v>
      </c>
      <c r="Y8" s="3"/>
      <c r="Z8" s="3"/>
      <c r="AA8" s="3"/>
      <c r="AB8" s="3"/>
      <c r="AC8" s="96" t="s">
        <v>79</v>
      </c>
      <c r="AD8" s="2"/>
      <c r="AE8" s="2"/>
    </row>
    <row r="9" spans="1:62" ht="33.75" x14ac:dyDescent="0.2">
      <c r="A9" s="149"/>
      <c r="B9" s="160"/>
      <c r="C9" s="147"/>
      <c r="D9" s="110" t="s">
        <v>37</v>
      </c>
      <c r="E9" s="114" t="s">
        <v>118</v>
      </c>
      <c r="F9" s="57" t="s">
        <v>191</v>
      </c>
      <c r="G9" s="114" t="s">
        <v>118</v>
      </c>
      <c r="H9" s="92"/>
      <c r="I9" s="47" t="s">
        <v>89</v>
      </c>
      <c r="J9" s="84"/>
      <c r="K9" s="84"/>
      <c r="L9" s="84">
        <v>8</v>
      </c>
      <c r="M9" s="84"/>
      <c r="N9" s="85"/>
      <c r="O9" s="84">
        <f>SUM(N8)</f>
        <v>0</v>
      </c>
      <c r="P9" s="111"/>
      <c r="Q9" s="84">
        <f>P8*0.5</f>
        <v>0</v>
      </c>
      <c r="R9" s="111"/>
      <c r="S9" s="84">
        <f>R8*0.1</f>
        <v>0</v>
      </c>
      <c r="T9" s="52">
        <f>SUM(S8+Q8+N8+M8+L8)</f>
        <v>8</v>
      </c>
      <c r="U9" s="162"/>
      <c r="V9" s="156"/>
      <c r="W9" s="75"/>
      <c r="X9" s="34">
        <v>1</v>
      </c>
      <c r="Y9" s="34"/>
      <c r="Z9" s="34"/>
      <c r="AA9" s="34"/>
      <c r="AB9" s="34"/>
      <c r="AC9" s="96" t="s">
        <v>130</v>
      </c>
      <c r="AD9" s="2"/>
      <c r="AE9" s="2"/>
    </row>
    <row r="10" spans="1:62" ht="33.75" x14ac:dyDescent="0.2">
      <c r="A10" s="149"/>
      <c r="B10" s="160"/>
      <c r="C10" s="147"/>
      <c r="D10" s="62" t="s">
        <v>161</v>
      </c>
      <c r="E10" s="82" t="s">
        <v>51</v>
      </c>
      <c r="F10" s="117" t="s">
        <v>205</v>
      </c>
      <c r="G10" s="82" t="s">
        <v>51</v>
      </c>
      <c r="H10" s="92"/>
      <c r="I10" s="47" t="s">
        <v>89</v>
      </c>
      <c r="J10" s="84"/>
      <c r="K10" s="84"/>
      <c r="L10" s="84">
        <v>8</v>
      </c>
      <c r="M10" s="84"/>
      <c r="N10" s="85"/>
      <c r="O10" s="84">
        <f t="shared" si="0"/>
        <v>0</v>
      </c>
      <c r="P10" s="84"/>
      <c r="Q10" s="84">
        <f t="shared" si="1"/>
        <v>0</v>
      </c>
      <c r="R10" s="84"/>
      <c r="S10" s="84">
        <f t="shared" si="2"/>
        <v>0</v>
      </c>
      <c r="T10" s="52">
        <f t="shared" si="3"/>
        <v>8</v>
      </c>
      <c r="U10" s="162"/>
      <c r="V10" s="156"/>
      <c r="W10" s="75"/>
      <c r="X10" s="84">
        <v>1</v>
      </c>
      <c r="Y10" s="34"/>
      <c r="Z10" s="34"/>
      <c r="AA10" s="34"/>
      <c r="AC10" s="96" t="s">
        <v>78</v>
      </c>
      <c r="AD10" s="2"/>
      <c r="AE10" s="2"/>
    </row>
    <row r="11" spans="1:62" ht="33.75" x14ac:dyDescent="0.2">
      <c r="A11" s="149"/>
      <c r="B11" s="160"/>
      <c r="C11" s="147"/>
      <c r="D11" s="110" t="s">
        <v>169</v>
      </c>
      <c r="E11" s="114" t="s">
        <v>52</v>
      </c>
      <c r="F11" s="57" t="s">
        <v>136</v>
      </c>
      <c r="G11" s="82" t="s">
        <v>52</v>
      </c>
      <c r="H11" s="92" t="s">
        <v>198</v>
      </c>
      <c r="I11" s="47" t="s">
        <v>71</v>
      </c>
      <c r="J11" s="84"/>
      <c r="K11" s="84"/>
      <c r="L11" s="84">
        <v>8</v>
      </c>
      <c r="M11" s="84"/>
      <c r="N11" s="85"/>
      <c r="O11" s="84">
        <f t="shared" si="0"/>
        <v>0</v>
      </c>
      <c r="P11" s="84"/>
      <c r="Q11" s="84">
        <f t="shared" si="1"/>
        <v>0</v>
      </c>
      <c r="R11" s="84"/>
      <c r="S11" s="84">
        <f t="shared" si="2"/>
        <v>0</v>
      </c>
      <c r="T11" s="52">
        <f t="shared" si="3"/>
        <v>8</v>
      </c>
      <c r="U11" s="162"/>
      <c r="V11" s="139"/>
      <c r="W11" s="73"/>
      <c r="X11" s="3">
        <v>1</v>
      </c>
      <c r="Y11" s="3"/>
      <c r="Z11" s="3"/>
      <c r="AA11" s="3"/>
      <c r="AB11" s="3"/>
      <c r="AC11" s="96" t="s">
        <v>129</v>
      </c>
      <c r="AD11" s="2"/>
      <c r="AE11" s="2"/>
    </row>
    <row r="12" spans="1:62" s="40" customFormat="1" ht="45" x14ac:dyDescent="0.2">
      <c r="A12" s="133"/>
      <c r="B12" s="131">
        <v>1</v>
      </c>
      <c r="C12" s="157" t="s">
        <v>146</v>
      </c>
      <c r="D12" s="58" t="s">
        <v>162</v>
      </c>
      <c r="E12" s="59" t="s">
        <v>51</v>
      </c>
      <c r="F12" s="60" t="s">
        <v>69</v>
      </c>
      <c r="G12" s="39" t="s">
        <v>51</v>
      </c>
      <c r="H12" s="39" t="s">
        <v>198</v>
      </c>
      <c r="I12" s="39" t="s">
        <v>71</v>
      </c>
      <c r="J12" s="39"/>
      <c r="K12" s="36"/>
      <c r="L12" s="36">
        <v>16</v>
      </c>
      <c r="M12" s="36"/>
      <c r="N12" s="37"/>
      <c r="O12" s="36">
        <f t="shared" si="0"/>
        <v>0</v>
      </c>
      <c r="P12" s="36"/>
      <c r="Q12" s="36">
        <f t="shared" si="1"/>
        <v>0</v>
      </c>
      <c r="R12" s="36"/>
      <c r="S12" s="36">
        <f t="shared" si="2"/>
        <v>0</v>
      </c>
      <c r="T12" s="71">
        <v>16</v>
      </c>
      <c r="U12" s="69"/>
      <c r="V12" s="143">
        <f>SUM(W12:AB19)</f>
        <v>12</v>
      </c>
      <c r="W12" s="72"/>
      <c r="X12" s="36">
        <v>2</v>
      </c>
      <c r="Y12" s="36"/>
      <c r="Z12" s="36"/>
      <c r="AA12" s="36"/>
      <c r="AB12" s="36"/>
      <c r="AC12" s="96" t="s">
        <v>78</v>
      </c>
      <c r="AD12" s="39"/>
      <c r="AE12" s="39"/>
    </row>
    <row r="13" spans="1:62" s="40" customFormat="1" ht="33.75" x14ac:dyDescent="0.2">
      <c r="A13" s="134"/>
      <c r="B13" s="132"/>
      <c r="C13" s="158"/>
      <c r="D13" s="58" t="s">
        <v>188</v>
      </c>
      <c r="E13" s="59" t="s">
        <v>51</v>
      </c>
      <c r="F13" s="60" t="s">
        <v>63</v>
      </c>
      <c r="G13" s="39" t="s">
        <v>51</v>
      </c>
      <c r="H13" s="39" t="s">
        <v>76</v>
      </c>
      <c r="I13" s="39" t="s">
        <v>71</v>
      </c>
      <c r="J13" s="39"/>
      <c r="K13" s="36"/>
      <c r="L13" s="36">
        <v>16</v>
      </c>
      <c r="M13" s="36"/>
      <c r="N13" s="37"/>
      <c r="O13" s="36">
        <f t="shared" si="0"/>
        <v>0</v>
      </c>
      <c r="P13" s="36"/>
      <c r="Q13" s="36">
        <f t="shared" si="1"/>
        <v>0</v>
      </c>
      <c r="R13" s="36"/>
      <c r="S13" s="36">
        <f t="shared" si="2"/>
        <v>0</v>
      </c>
      <c r="T13" s="71">
        <v>16</v>
      </c>
      <c r="U13" s="70"/>
      <c r="V13" s="144"/>
      <c r="W13" s="72"/>
      <c r="X13" s="36">
        <v>2</v>
      </c>
      <c r="Y13" s="36"/>
      <c r="Z13" s="36"/>
      <c r="AA13" s="36"/>
      <c r="AB13" s="36"/>
      <c r="AC13" s="97" t="s">
        <v>78</v>
      </c>
      <c r="AD13" s="39"/>
      <c r="AE13" s="39"/>
    </row>
    <row r="14" spans="1:62" s="40" customFormat="1" ht="33.75" x14ac:dyDescent="0.2">
      <c r="A14" s="134"/>
      <c r="B14" s="132"/>
      <c r="C14" s="158"/>
      <c r="D14" s="58" t="s">
        <v>144</v>
      </c>
      <c r="E14" s="59" t="s">
        <v>51</v>
      </c>
      <c r="F14" s="60" t="s">
        <v>191</v>
      </c>
      <c r="G14" s="39" t="s">
        <v>51</v>
      </c>
      <c r="H14" s="39"/>
      <c r="I14" s="39" t="s">
        <v>89</v>
      </c>
      <c r="J14" s="39"/>
      <c r="K14" s="36"/>
      <c r="L14" s="36">
        <v>16</v>
      </c>
      <c r="M14" s="36"/>
      <c r="N14" s="37"/>
      <c r="O14" s="36">
        <f t="shared" si="0"/>
        <v>0</v>
      </c>
      <c r="P14" s="36"/>
      <c r="Q14" s="36">
        <f t="shared" si="1"/>
        <v>0</v>
      </c>
      <c r="R14" s="36"/>
      <c r="S14" s="36">
        <f t="shared" si="2"/>
        <v>0</v>
      </c>
      <c r="T14" s="71">
        <f t="shared" si="3"/>
        <v>16</v>
      </c>
      <c r="U14" s="70"/>
      <c r="V14" s="144"/>
      <c r="W14" s="72"/>
      <c r="X14" s="36">
        <v>2</v>
      </c>
      <c r="Y14" s="36"/>
      <c r="Z14" s="36"/>
      <c r="AA14" s="36"/>
      <c r="AB14" s="36"/>
      <c r="AC14" s="96" t="s">
        <v>78</v>
      </c>
      <c r="AD14" s="39"/>
      <c r="AE14" s="39"/>
    </row>
    <row r="15" spans="1:62" ht="33.75" x14ac:dyDescent="0.2">
      <c r="A15" s="134"/>
      <c r="B15" s="132"/>
      <c r="C15" s="158"/>
      <c r="D15" s="58" t="s">
        <v>145</v>
      </c>
      <c r="E15" s="59" t="s">
        <v>53</v>
      </c>
      <c r="F15" s="60" t="s">
        <v>64</v>
      </c>
      <c r="G15" s="39" t="s">
        <v>53</v>
      </c>
      <c r="H15" s="39" t="s">
        <v>176</v>
      </c>
      <c r="I15" s="49" t="s">
        <v>71</v>
      </c>
      <c r="J15" s="36" t="s">
        <v>73</v>
      </c>
      <c r="K15" s="36"/>
      <c r="L15" s="36">
        <v>8</v>
      </c>
      <c r="M15" s="36"/>
      <c r="N15" s="37"/>
      <c r="O15" s="36">
        <f t="shared" si="0"/>
        <v>0</v>
      </c>
      <c r="P15" s="36"/>
      <c r="Q15" s="36">
        <f t="shared" si="1"/>
        <v>0</v>
      </c>
      <c r="R15" s="36"/>
      <c r="S15" s="36">
        <f t="shared" si="2"/>
        <v>0</v>
      </c>
      <c r="T15" s="71">
        <f t="shared" si="3"/>
        <v>8</v>
      </c>
      <c r="U15" s="120">
        <f>SUM(T11:T18)</f>
        <v>96</v>
      </c>
      <c r="V15" s="144"/>
      <c r="W15" s="72"/>
      <c r="X15" s="36">
        <v>1</v>
      </c>
      <c r="Y15" s="36"/>
      <c r="Z15" s="36"/>
      <c r="AA15" s="36"/>
      <c r="AB15" s="36"/>
      <c r="AC15" s="96" t="s">
        <v>82</v>
      </c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</row>
    <row r="16" spans="1:62" ht="56.25" x14ac:dyDescent="0.2">
      <c r="A16" s="134"/>
      <c r="B16" s="132"/>
      <c r="C16" s="158"/>
      <c r="D16" s="68" t="s">
        <v>163</v>
      </c>
      <c r="E16" s="59" t="s">
        <v>53</v>
      </c>
      <c r="F16" s="60" t="s">
        <v>194</v>
      </c>
      <c r="G16" s="105"/>
      <c r="H16" s="39"/>
      <c r="I16" s="126" t="s">
        <v>183</v>
      </c>
      <c r="J16" s="102"/>
      <c r="K16" s="102"/>
      <c r="L16" s="102">
        <v>16</v>
      </c>
      <c r="M16" s="102"/>
      <c r="N16" s="106"/>
      <c r="O16" s="102">
        <f t="shared" si="0"/>
        <v>0</v>
      </c>
      <c r="P16" s="102"/>
      <c r="Q16" s="102">
        <f t="shared" si="1"/>
        <v>0</v>
      </c>
      <c r="R16" s="102"/>
      <c r="S16" s="102">
        <f t="shared" si="2"/>
        <v>0</v>
      </c>
      <c r="T16" s="107">
        <v>16</v>
      </c>
      <c r="U16" s="70"/>
      <c r="V16" s="144"/>
      <c r="W16" s="108"/>
      <c r="X16" s="36">
        <v>2</v>
      </c>
      <c r="Y16" s="36"/>
      <c r="Z16" s="36"/>
      <c r="AA16" s="36"/>
      <c r="AB16" s="36"/>
      <c r="AC16" s="100" t="s">
        <v>82</v>
      </c>
      <c r="AD16" s="39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22.5" x14ac:dyDescent="0.2">
      <c r="A17" s="134"/>
      <c r="B17" s="132"/>
      <c r="C17" s="158"/>
      <c r="D17" s="48" t="s">
        <v>101</v>
      </c>
      <c r="E17" s="39" t="s">
        <v>51</v>
      </c>
      <c r="F17" s="49" t="s">
        <v>191</v>
      </c>
      <c r="G17" s="39"/>
      <c r="H17" s="39"/>
      <c r="I17" s="65" t="s">
        <v>89</v>
      </c>
      <c r="J17" s="36"/>
      <c r="K17" s="36"/>
      <c r="L17" s="36">
        <v>8</v>
      </c>
      <c r="M17" s="36"/>
      <c r="N17" s="37"/>
      <c r="O17" s="36">
        <f t="shared" si="0"/>
        <v>0</v>
      </c>
      <c r="P17" s="36"/>
      <c r="Q17" s="36">
        <f t="shared" si="1"/>
        <v>0</v>
      </c>
      <c r="R17" s="36"/>
      <c r="S17" s="36">
        <f t="shared" si="2"/>
        <v>0</v>
      </c>
      <c r="T17" s="38">
        <f t="shared" ref="T17" si="4">SUM(S17+Q17+N17+M17+L17)</f>
        <v>8</v>
      </c>
      <c r="U17" s="70"/>
      <c r="V17" s="144"/>
      <c r="W17" s="108"/>
      <c r="X17" s="66">
        <v>1</v>
      </c>
      <c r="Y17" s="36"/>
      <c r="Z17" s="36"/>
      <c r="AA17" s="36"/>
      <c r="AB17" s="36"/>
      <c r="AC17" s="101" t="s">
        <v>78</v>
      </c>
      <c r="AD17" s="39"/>
      <c r="AE17" s="39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5" customHeight="1" x14ac:dyDescent="0.2">
      <c r="A18" s="134"/>
      <c r="B18" s="132"/>
      <c r="C18" s="158"/>
      <c r="D18" s="48" t="s">
        <v>141</v>
      </c>
      <c r="E18" s="39" t="s">
        <v>53</v>
      </c>
      <c r="F18" s="49" t="s">
        <v>191</v>
      </c>
      <c r="G18" s="39"/>
      <c r="H18" s="39"/>
      <c r="I18" s="65" t="s">
        <v>89</v>
      </c>
      <c r="J18" s="36"/>
      <c r="K18" s="36"/>
      <c r="L18" s="36">
        <v>8</v>
      </c>
      <c r="M18" s="36"/>
      <c r="N18" s="37"/>
      <c r="O18" s="36">
        <f>SUM(N16)</f>
        <v>0</v>
      </c>
      <c r="P18" s="36"/>
      <c r="Q18" s="36">
        <f>P16*0.5</f>
        <v>0</v>
      </c>
      <c r="R18" s="36"/>
      <c r="S18" s="36">
        <f>R16*0.1</f>
        <v>0</v>
      </c>
      <c r="T18" s="38">
        <v>8</v>
      </c>
      <c r="U18" s="70"/>
      <c r="V18" s="144"/>
      <c r="W18" s="108"/>
      <c r="X18" s="66">
        <v>1</v>
      </c>
      <c r="Y18" s="36"/>
      <c r="Z18" s="36"/>
      <c r="AA18" s="36"/>
      <c r="AB18" s="36"/>
      <c r="AC18" s="101" t="s">
        <v>82</v>
      </c>
      <c r="AD18" s="39"/>
      <c r="AE18" s="39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45" x14ac:dyDescent="0.2">
      <c r="A19" s="134"/>
      <c r="B19" s="132"/>
      <c r="C19" s="158"/>
      <c r="D19" s="67" t="s">
        <v>60</v>
      </c>
      <c r="E19" s="59" t="s">
        <v>53</v>
      </c>
      <c r="F19" s="49" t="s">
        <v>185</v>
      </c>
      <c r="G19" s="39" t="s">
        <v>53</v>
      </c>
      <c r="H19" s="39"/>
      <c r="I19" s="49" t="s">
        <v>179</v>
      </c>
      <c r="J19" s="36"/>
      <c r="K19" s="36"/>
      <c r="L19" s="36">
        <v>8</v>
      </c>
      <c r="M19" s="36"/>
      <c r="N19" s="37"/>
      <c r="O19" s="36">
        <v>0</v>
      </c>
      <c r="P19" s="36"/>
      <c r="Q19" s="36">
        <v>0</v>
      </c>
      <c r="R19" s="36"/>
      <c r="S19" s="36">
        <v>0</v>
      </c>
      <c r="T19" s="38">
        <v>8</v>
      </c>
      <c r="U19" s="109"/>
      <c r="V19" s="145"/>
      <c r="W19" s="36"/>
      <c r="X19" s="66">
        <v>1</v>
      </c>
      <c r="Y19" s="36"/>
      <c r="Z19" s="36"/>
      <c r="AA19" s="36"/>
      <c r="AB19" s="36"/>
      <c r="AC19" s="101" t="s">
        <v>82</v>
      </c>
      <c r="AD19" s="39"/>
      <c r="AE19" s="39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47" ht="22.5" x14ac:dyDescent="0.2">
      <c r="A20" s="136"/>
      <c r="B20" s="129">
        <v>2</v>
      </c>
      <c r="C20" s="147" t="s">
        <v>39</v>
      </c>
      <c r="D20" s="61" t="s">
        <v>170</v>
      </c>
      <c r="E20" s="2" t="s">
        <v>54</v>
      </c>
      <c r="F20" s="76" t="s">
        <v>65</v>
      </c>
      <c r="G20" s="2" t="s">
        <v>54</v>
      </c>
      <c r="H20" s="2" t="s">
        <v>180</v>
      </c>
      <c r="I20" s="63" t="s">
        <v>71</v>
      </c>
      <c r="J20" s="3"/>
      <c r="K20" s="3"/>
      <c r="L20" s="3">
        <v>16</v>
      </c>
      <c r="M20" s="3"/>
      <c r="N20" s="20"/>
      <c r="O20" s="3">
        <f t="shared" si="0"/>
        <v>0</v>
      </c>
      <c r="P20" s="3"/>
      <c r="Q20" s="3">
        <f t="shared" si="1"/>
        <v>0</v>
      </c>
      <c r="R20" s="3"/>
      <c r="S20" s="3">
        <f t="shared" si="2"/>
        <v>0</v>
      </c>
      <c r="T20" s="77">
        <f t="shared" si="3"/>
        <v>16</v>
      </c>
      <c r="U20" s="153">
        <f>SUM(T20:T23)</f>
        <v>40</v>
      </c>
      <c r="V20" s="138">
        <f>SUM(W20:AB23)</f>
        <v>5</v>
      </c>
      <c r="W20" s="3"/>
      <c r="X20" s="3">
        <v>2</v>
      </c>
      <c r="Y20" s="3"/>
      <c r="Z20" s="3"/>
      <c r="AA20" s="3"/>
      <c r="AB20" s="3"/>
      <c r="AC20" s="96" t="s">
        <v>83</v>
      </c>
      <c r="AD20" s="2"/>
      <c r="AE20" s="2"/>
    </row>
    <row r="21" spans="1:47" ht="27.75" customHeight="1" x14ac:dyDescent="0.2">
      <c r="A21" s="152"/>
      <c r="B21" s="159"/>
      <c r="C21" s="147"/>
      <c r="D21" s="61" t="s">
        <v>164</v>
      </c>
      <c r="E21" s="82" t="s">
        <v>155</v>
      </c>
      <c r="F21" s="76" t="s">
        <v>66</v>
      </c>
      <c r="G21" s="2" t="s">
        <v>147</v>
      </c>
      <c r="H21" s="2" t="s">
        <v>181</v>
      </c>
      <c r="I21" s="63" t="s">
        <v>71</v>
      </c>
      <c r="J21" s="3"/>
      <c r="K21" s="3"/>
      <c r="L21" s="3">
        <v>8</v>
      </c>
      <c r="M21" s="3"/>
      <c r="N21" s="20"/>
      <c r="O21" s="3">
        <f t="shared" si="0"/>
        <v>0</v>
      </c>
      <c r="P21" s="3"/>
      <c r="Q21" s="3">
        <f t="shared" si="1"/>
        <v>0</v>
      </c>
      <c r="R21" s="3"/>
      <c r="S21" s="3">
        <f t="shared" si="2"/>
        <v>0</v>
      </c>
      <c r="T21" s="77">
        <f t="shared" si="3"/>
        <v>8</v>
      </c>
      <c r="U21" s="154"/>
      <c r="V21" s="156"/>
      <c r="W21" s="3"/>
      <c r="X21" s="3">
        <v>1</v>
      </c>
      <c r="Y21" s="3"/>
      <c r="Z21" s="3"/>
      <c r="AA21" s="3"/>
      <c r="AB21" s="3"/>
      <c r="AC21" s="96" t="s">
        <v>83</v>
      </c>
      <c r="AD21" s="2"/>
      <c r="AE21" s="2"/>
    </row>
    <row r="22" spans="1:47" ht="33.75" x14ac:dyDescent="0.2">
      <c r="A22" s="152"/>
      <c r="B22" s="159"/>
      <c r="C22" s="147"/>
      <c r="D22" s="61" t="s">
        <v>42</v>
      </c>
      <c r="E22" s="2" t="s">
        <v>55</v>
      </c>
      <c r="F22" s="76" t="s">
        <v>67</v>
      </c>
      <c r="G22" s="2" t="s">
        <v>55</v>
      </c>
      <c r="H22" s="2" t="s">
        <v>180</v>
      </c>
      <c r="I22" s="63" t="s">
        <v>71</v>
      </c>
      <c r="J22" s="3"/>
      <c r="K22" s="3"/>
      <c r="L22" s="3">
        <v>8</v>
      </c>
      <c r="M22" s="3"/>
      <c r="N22" s="20"/>
      <c r="O22" s="3">
        <f t="shared" si="0"/>
        <v>0</v>
      </c>
      <c r="P22" s="3"/>
      <c r="Q22" s="3">
        <f t="shared" si="1"/>
        <v>0</v>
      </c>
      <c r="R22" s="3"/>
      <c r="S22" s="3">
        <f t="shared" si="2"/>
        <v>0</v>
      </c>
      <c r="T22" s="77">
        <f t="shared" si="3"/>
        <v>8</v>
      </c>
      <c r="U22" s="154"/>
      <c r="V22" s="156"/>
      <c r="W22" s="3"/>
      <c r="X22" s="3">
        <v>1</v>
      </c>
      <c r="Y22" s="3"/>
      <c r="Z22" s="3"/>
      <c r="AA22" s="3"/>
      <c r="AB22" s="3"/>
      <c r="AC22" s="96" t="s">
        <v>84</v>
      </c>
      <c r="AD22" s="2"/>
      <c r="AE22" s="2"/>
    </row>
    <row r="23" spans="1:47" ht="27.75" customHeight="1" x14ac:dyDescent="0.2">
      <c r="A23" s="137"/>
      <c r="B23" s="130"/>
      <c r="C23" s="147"/>
      <c r="D23" s="61" t="s">
        <v>43</v>
      </c>
      <c r="E23" s="2" t="s">
        <v>56</v>
      </c>
      <c r="F23" s="76" t="s">
        <v>68</v>
      </c>
      <c r="G23" s="2" t="s">
        <v>56</v>
      </c>
      <c r="H23" s="2" t="s">
        <v>180</v>
      </c>
      <c r="I23" s="63" t="s">
        <v>114</v>
      </c>
      <c r="J23" s="3" t="s">
        <v>73</v>
      </c>
      <c r="K23" s="3"/>
      <c r="L23" s="3">
        <v>8</v>
      </c>
      <c r="M23" s="3"/>
      <c r="N23" s="20"/>
      <c r="O23" s="3">
        <f t="shared" si="0"/>
        <v>0</v>
      </c>
      <c r="P23" s="3"/>
      <c r="Q23" s="3">
        <f t="shared" si="1"/>
        <v>0</v>
      </c>
      <c r="R23" s="3"/>
      <c r="S23" s="3">
        <f t="shared" si="2"/>
        <v>0</v>
      </c>
      <c r="T23" s="77">
        <f t="shared" si="3"/>
        <v>8</v>
      </c>
      <c r="U23" s="155"/>
      <c r="V23" s="139"/>
      <c r="W23" s="3"/>
      <c r="X23" s="3">
        <v>1</v>
      </c>
      <c r="Y23" s="3"/>
      <c r="Z23" s="3"/>
      <c r="AA23" s="3"/>
      <c r="AB23" s="3"/>
      <c r="AC23" s="96" t="s">
        <v>84</v>
      </c>
      <c r="AD23" s="2"/>
      <c r="AE23" s="2"/>
    </row>
    <row r="24" spans="1:47" s="40" customFormat="1" ht="42.75" customHeight="1" x14ac:dyDescent="0.2">
      <c r="A24" s="133"/>
      <c r="B24" s="131">
        <v>2</v>
      </c>
      <c r="C24" s="146" t="s">
        <v>40</v>
      </c>
      <c r="D24" s="58" t="s">
        <v>171</v>
      </c>
      <c r="E24" s="39" t="s">
        <v>158</v>
      </c>
      <c r="F24" s="60" t="s">
        <v>191</v>
      </c>
      <c r="G24" s="39"/>
      <c r="H24" s="39"/>
      <c r="I24" s="53" t="s">
        <v>89</v>
      </c>
      <c r="J24" s="36"/>
      <c r="K24" s="36"/>
      <c r="L24" s="36">
        <v>8</v>
      </c>
      <c r="M24" s="36"/>
      <c r="N24" s="37"/>
      <c r="O24" s="36">
        <f t="shared" si="0"/>
        <v>0</v>
      </c>
      <c r="P24" s="36"/>
      <c r="Q24" s="36">
        <f t="shared" si="1"/>
        <v>0</v>
      </c>
      <c r="R24" s="36"/>
      <c r="S24" s="36">
        <f t="shared" si="2"/>
        <v>0</v>
      </c>
      <c r="T24" s="38">
        <f t="shared" si="3"/>
        <v>8</v>
      </c>
      <c r="U24" s="140">
        <f>SUM(T24:T28)</f>
        <v>56</v>
      </c>
      <c r="V24" s="143">
        <f>SUM(W24:AB29)</f>
        <v>9</v>
      </c>
      <c r="W24" s="36"/>
      <c r="X24" s="36">
        <v>1</v>
      </c>
      <c r="Y24" s="36"/>
      <c r="Z24" s="36"/>
      <c r="AA24" s="36"/>
      <c r="AB24" s="36"/>
      <c r="AC24" s="48" t="s">
        <v>85</v>
      </c>
      <c r="AD24" s="39"/>
      <c r="AE24" s="39"/>
    </row>
    <row r="25" spans="1:47" s="40" customFormat="1" ht="33.75" x14ac:dyDescent="0.2">
      <c r="A25" s="134"/>
      <c r="B25" s="132"/>
      <c r="C25" s="146"/>
      <c r="D25" s="58" t="s">
        <v>44</v>
      </c>
      <c r="E25" s="39" t="s">
        <v>57</v>
      </c>
      <c r="F25" s="48" t="s">
        <v>206</v>
      </c>
      <c r="G25" s="39" t="s">
        <v>75</v>
      </c>
      <c r="H25" s="39" t="s">
        <v>182</v>
      </c>
      <c r="I25" s="53" t="s">
        <v>71</v>
      </c>
      <c r="J25" s="36"/>
      <c r="K25" s="36"/>
      <c r="L25" s="36">
        <v>16</v>
      </c>
      <c r="M25" s="36"/>
      <c r="N25" s="36"/>
      <c r="O25" s="36">
        <f t="shared" si="0"/>
        <v>0</v>
      </c>
      <c r="P25" s="36"/>
      <c r="Q25" s="36">
        <f t="shared" si="1"/>
        <v>0</v>
      </c>
      <c r="R25" s="36"/>
      <c r="S25" s="36">
        <f t="shared" si="2"/>
        <v>0</v>
      </c>
      <c r="T25" s="38">
        <f t="shared" ref="T25:T31" si="5">SUM(S25+Q25+O25+M25+L25)</f>
        <v>16</v>
      </c>
      <c r="U25" s="141"/>
      <c r="V25" s="144"/>
      <c r="W25" s="36"/>
      <c r="X25" s="36">
        <v>2</v>
      </c>
      <c r="Y25" s="36"/>
      <c r="Z25" s="36"/>
      <c r="AA25" s="36"/>
      <c r="AB25" s="36"/>
      <c r="AC25" s="96" t="s">
        <v>85</v>
      </c>
      <c r="AD25" s="39"/>
      <c r="AE25" s="39"/>
    </row>
    <row r="26" spans="1:47" s="40" customFormat="1" ht="22.5" x14ac:dyDescent="0.2">
      <c r="A26" s="134"/>
      <c r="B26" s="132"/>
      <c r="C26" s="146"/>
      <c r="D26" s="58" t="s">
        <v>45</v>
      </c>
      <c r="E26" s="39" t="s">
        <v>51</v>
      </c>
      <c r="F26" s="48" t="s">
        <v>69</v>
      </c>
      <c r="G26" s="39" t="s">
        <v>51</v>
      </c>
      <c r="H26" s="39" t="s">
        <v>198</v>
      </c>
      <c r="I26" s="53" t="s">
        <v>71</v>
      </c>
      <c r="J26" s="36"/>
      <c r="K26" s="36"/>
      <c r="L26" s="36">
        <v>16</v>
      </c>
      <c r="M26" s="36"/>
      <c r="N26" s="36"/>
      <c r="O26" s="36">
        <f t="shared" si="0"/>
        <v>0</v>
      </c>
      <c r="P26" s="36"/>
      <c r="Q26" s="36">
        <f t="shared" si="1"/>
        <v>0</v>
      </c>
      <c r="R26" s="36"/>
      <c r="S26" s="36">
        <f t="shared" si="2"/>
        <v>0</v>
      </c>
      <c r="T26" s="38">
        <f t="shared" si="5"/>
        <v>16</v>
      </c>
      <c r="U26" s="141"/>
      <c r="V26" s="144"/>
      <c r="W26" s="36"/>
      <c r="X26" s="36">
        <v>2</v>
      </c>
      <c r="Y26" s="36"/>
      <c r="Z26" s="36"/>
      <c r="AA26" s="36"/>
      <c r="AB26" s="36"/>
      <c r="AC26" s="96" t="s">
        <v>78</v>
      </c>
      <c r="AD26" s="39"/>
      <c r="AE26" s="39"/>
    </row>
    <row r="27" spans="1:47" s="40" customFormat="1" ht="22.5" x14ac:dyDescent="0.2">
      <c r="A27" s="134"/>
      <c r="B27" s="132"/>
      <c r="C27" s="146"/>
      <c r="D27" s="58" t="s">
        <v>148</v>
      </c>
      <c r="E27" s="39" t="s">
        <v>57</v>
      </c>
      <c r="F27" s="48" t="s">
        <v>206</v>
      </c>
      <c r="G27" s="39" t="s">
        <v>75</v>
      </c>
      <c r="H27" s="49" t="s">
        <v>182</v>
      </c>
      <c r="I27" s="53" t="s">
        <v>71</v>
      </c>
      <c r="J27" s="36" t="s">
        <v>73</v>
      </c>
      <c r="K27" s="36"/>
      <c r="L27" s="36">
        <v>8</v>
      </c>
      <c r="M27" s="36"/>
      <c r="N27" s="36"/>
      <c r="O27" s="36">
        <f t="shared" si="0"/>
        <v>0</v>
      </c>
      <c r="P27" s="36"/>
      <c r="Q27" s="36">
        <f t="shared" si="1"/>
        <v>0</v>
      </c>
      <c r="R27" s="36"/>
      <c r="S27" s="36">
        <f t="shared" si="2"/>
        <v>0</v>
      </c>
      <c r="T27" s="38">
        <f t="shared" si="5"/>
        <v>8</v>
      </c>
      <c r="U27" s="141"/>
      <c r="V27" s="144"/>
      <c r="W27" s="36"/>
      <c r="X27" s="36">
        <v>1</v>
      </c>
      <c r="Y27" s="36"/>
      <c r="Z27" s="36"/>
      <c r="AA27" s="36"/>
      <c r="AB27" s="36"/>
      <c r="AC27" s="96" t="s">
        <v>85</v>
      </c>
      <c r="AD27" s="39"/>
      <c r="AE27" s="39"/>
    </row>
    <row r="28" spans="1:47" s="40" customFormat="1" ht="22.5" x14ac:dyDescent="0.2">
      <c r="A28" s="134"/>
      <c r="B28" s="132"/>
      <c r="C28" s="146"/>
      <c r="D28" s="58" t="s">
        <v>149</v>
      </c>
      <c r="E28" s="39" t="s">
        <v>57</v>
      </c>
      <c r="F28" s="48" t="s">
        <v>206</v>
      </c>
      <c r="G28" s="39" t="s">
        <v>75</v>
      </c>
      <c r="H28" s="49" t="s">
        <v>182</v>
      </c>
      <c r="I28" s="53" t="s">
        <v>71</v>
      </c>
      <c r="J28" s="36"/>
      <c r="K28" s="36"/>
      <c r="L28" s="36">
        <v>8</v>
      </c>
      <c r="M28" s="36"/>
      <c r="N28" s="36"/>
      <c r="O28" s="36"/>
      <c r="P28" s="36"/>
      <c r="Q28" s="36"/>
      <c r="R28" s="36"/>
      <c r="S28" s="36"/>
      <c r="T28" s="38">
        <v>8</v>
      </c>
      <c r="U28" s="141"/>
      <c r="V28" s="144"/>
      <c r="W28" s="36"/>
      <c r="X28" s="36"/>
      <c r="Y28" s="36"/>
      <c r="Z28" s="36"/>
      <c r="AA28" s="36"/>
      <c r="AB28" s="36">
        <v>1</v>
      </c>
      <c r="AC28" s="96" t="s">
        <v>80</v>
      </c>
      <c r="AD28" s="39"/>
      <c r="AE28" s="39"/>
    </row>
    <row r="29" spans="1:47" s="40" customFormat="1" ht="46.15" customHeight="1" x14ac:dyDescent="0.2">
      <c r="A29" s="135"/>
      <c r="B29" s="148"/>
      <c r="C29" s="146"/>
      <c r="D29" s="49" t="s">
        <v>46</v>
      </c>
      <c r="E29" s="39" t="s">
        <v>58</v>
      </c>
      <c r="F29" s="48" t="s">
        <v>70</v>
      </c>
      <c r="G29" s="39" t="s">
        <v>58</v>
      </c>
      <c r="H29" s="39" t="s">
        <v>198</v>
      </c>
      <c r="I29" s="53" t="s">
        <v>71</v>
      </c>
      <c r="J29" s="36"/>
      <c r="K29" s="36"/>
      <c r="L29" s="36">
        <v>16</v>
      </c>
      <c r="M29" s="36"/>
      <c r="N29" s="36"/>
      <c r="O29" s="36">
        <f>SUM(N28)</f>
        <v>0</v>
      </c>
      <c r="P29" s="36"/>
      <c r="Q29" s="36">
        <f>P28*0.5</f>
        <v>0</v>
      </c>
      <c r="R29" s="36"/>
      <c r="S29" s="36">
        <f>R28*0.1</f>
        <v>0</v>
      </c>
      <c r="T29" s="38">
        <v>16</v>
      </c>
      <c r="U29" s="142"/>
      <c r="V29" s="145"/>
      <c r="W29" s="36"/>
      <c r="X29" s="36">
        <v>2</v>
      </c>
      <c r="Y29" s="36"/>
      <c r="Z29" s="36"/>
      <c r="AA29" s="36"/>
      <c r="AB29" s="36"/>
      <c r="AC29" s="96" t="s">
        <v>86</v>
      </c>
      <c r="AD29" s="39"/>
      <c r="AE29" s="39"/>
    </row>
    <row r="30" spans="1:47" ht="21.75" customHeight="1" x14ac:dyDescent="0.2">
      <c r="A30" s="136"/>
      <c r="B30" s="129">
        <v>2</v>
      </c>
      <c r="C30" s="147" t="s">
        <v>41</v>
      </c>
      <c r="D30" s="61" t="s">
        <v>47</v>
      </c>
      <c r="E30" s="2" t="s">
        <v>59</v>
      </c>
      <c r="F30" s="62" t="s">
        <v>195</v>
      </c>
      <c r="G30" s="2" t="s">
        <v>59</v>
      </c>
      <c r="H30" s="78" t="s">
        <v>92</v>
      </c>
      <c r="I30" s="78" t="s">
        <v>91</v>
      </c>
      <c r="J30" s="3"/>
      <c r="K30" s="3"/>
      <c r="L30" s="3">
        <v>24</v>
      </c>
      <c r="M30" s="3">
        <v>28</v>
      </c>
      <c r="N30" s="3"/>
      <c r="O30" s="3">
        <f t="shared" si="0"/>
        <v>0</v>
      </c>
      <c r="P30" s="3"/>
      <c r="Q30" s="3">
        <f t="shared" si="1"/>
        <v>0</v>
      </c>
      <c r="R30" s="3"/>
      <c r="S30" s="3">
        <f t="shared" si="2"/>
        <v>0</v>
      </c>
      <c r="T30" s="77">
        <f t="shared" si="5"/>
        <v>52</v>
      </c>
      <c r="U30" s="129">
        <v>32</v>
      </c>
      <c r="V30" s="138">
        <f>SUM(W30:AB31)</f>
        <v>4</v>
      </c>
      <c r="W30" s="3"/>
      <c r="X30" s="3"/>
      <c r="Y30" s="3"/>
      <c r="Z30" s="3"/>
      <c r="AA30" s="3">
        <v>3</v>
      </c>
      <c r="AC30" s="96" t="s">
        <v>87</v>
      </c>
      <c r="AD30" s="2"/>
      <c r="AE30" s="2"/>
    </row>
    <row r="31" spans="1:47" ht="22.5" x14ac:dyDescent="0.2">
      <c r="A31" s="137"/>
      <c r="B31" s="130"/>
      <c r="C31" s="147"/>
      <c r="D31" s="61" t="s">
        <v>48</v>
      </c>
      <c r="E31" s="2" t="s">
        <v>59</v>
      </c>
      <c r="F31" s="62" t="s">
        <v>202</v>
      </c>
      <c r="G31" s="2" t="s">
        <v>59</v>
      </c>
      <c r="I31" s="21" t="s">
        <v>183</v>
      </c>
      <c r="J31" s="3" t="s">
        <v>73</v>
      </c>
      <c r="K31" s="3"/>
      <c r="L31" s="3">
        <v>8</v>
      </c>
      <c r="M31" s="3"/>
      <c r="N31" s="3"/>
      <c r="O31" s="3">
        <f t="shared" si="0"/>
        <v>0</v>
      </c>
      <c r="P31" s="3"/>
      <c r="Q31" s="3">
        <f t="shared" si="1"/>
        <v>0</v>
      </c>
      <c r="R31" s="3"/>
      <c r="S31" s="3">
        <f t="shared" si="2"/>
        <v>0</v>
      </c>
      <c r="T31" s="77">
        <f t="shared" si="5"/>
        <v>8</v>
      </c>
      <c r="U31" s="130"/>
      <c r="V31" s="139"/>
      <c r="W31" s="3"/>
      <c r="X31" s="3"/>
      <c r="Y31" s="3">
        <v>1</v>
      </c>
      <c r="Z31" s="3"/>
      <c r="AA31" s="3"/>
      <c r="AB31" s="3"/>
      <c r="AC31" s="96" t="s">
        <v>88</v>
      </c>
      <c r="AD31" s="2"/>
      <c r="AE31" s="2"/>
    </row>
    <row r="32" spans="1:47" s="40" customFormat="1" ht="21.75" customHeight="1" x14ac:dyDescent="0.2">
      <c r="A32" s="39"/>
      <c r="B32" s="36">
        <v>1</v>
      </c>
      <c r="C32" s="79" t="s">
        <v>132</v>
      </c>
      <c r="D32" s="58" t="s">
        <v>38</v>
      </c>
      <c r="E32" s="59" t="s">
        <v>51</v>
      </c>
      <c r="F32" s="60" t="s">
        <v>173</v>
      </c>
      <c r="G32" s="39"/>
      <c r="H32" s="53"/>
      <c r="I32" s="49" t="s">
        <v>90</v>
      </c>
      <c r="J32" s="36" t="s">
        <v>73</v>
      </c>
      <c r="K32" s="36"/>
      <c r="L32" s="36"/>
      <c r="M32" s="36"/>
      <c r="N32" s="80"/>
      <c r="O32" s="36">
        <f>SUM(N32)</f>
        <v>0</v>
      </c>
      <c r="P32" s="112">
        <v>150</v>
      </c>
      <c r="Q32" s="36">
        <f>P32*0.5</f>
        <v>75</v>
      </c>
      <c r="R32" s="36"/>
      <c r="S32" s="36">
        <f>R32*0.1</f>
        <v>0</v>
      </c>
      <c r="T32" s="38">
        <v>150</v>
      </c>
      <c r="U32" s="36">
        <v>150</v>
      </c>
      <c r="V32" s="81">
        <v>20</v>
      </c>
      <c r="W32" s="36"/>
      <c r="X32" s="119">
        <v>20</v>
      </c>
      <c r="Y32" s="36"/>
      <c r="Z32" s="36"/>
      <c r="AA32" s="36"/>
      <c r="AB32" s="36"/>
      <c r="AC32" s="96" t="s">
        <v>81</v>
      </c>
      <c r="AD32" s="39"/>
      <c r="AE32" s="39"/>
    </row>
    <row r="33" spans="1:31" x14ac:dyDescent="0.2">
      <c r="A33" s="2"/>
      <c r="B33" s="3"/>
      <c r="C33" s="4"/>
      <c r="D33" s="4"/>
      <c r="E33" s="14"/>
      <c r="F33" s="29"/>
      <c r="G33" s="28"/>
      <c r="H33" s="23"/>
      <c r="I33" s="23"/>
      <c r="J33" s="4"/>
      <c r="K33" s="4"/>
      <c r="L33" s="4"/>
      <c r="M33" s="4"/>
      <c r="N33" s="3"/>
      <c r="O33" s="3"/>
      <c r="P33" s="3"/>
      <c r="Q33" s="3"/>
      <c r="R33" s="3"/>
      <c r="S33" s="3"/>
      <c r="T33" s="52"/>
      <c r="U33" s="3"/>
      <c r="V33" s="5"/>
      <c r="W33" s="3"/>
      <c r="X33" s="3"/>
      <c r="Y33" s="3"/>
      <c r="Z33" s="3"/>
      <c r="AA33" s="3"/>
      <c r="AB33" s="3"/>
      <c r="AC33" s="98"/>
      <c r="AD33" s="2"/>
      <c r="AE33" s="2"/>
    </row>
    <row r="34" spans="1:31" x14ac:dyDescent="0.2">
      <c r="A34" s="2"/>
      <c r="B34" s="3"/>
      <c r="C34" s="4"/>
      <c r="D34" s="4"/>
      <c r="E34" s="14"/>
      <c r="F34" s="29"/>
      <c r="G34" s="28"/>
      <c r="H34" s="23"/>
      <c r="I34" s="23"/>
      <c r="J34" s="4"/>
      <c r="K34" s="4"/>
      <c r="L34" s="4"/>
      <c r="M34" s="4"/>
      <c r="N34" s="3"/>
      <c r="O34" s="3"/>
      <c r="P34" s="3"/>
      <c r="Q34" s="3"/>
      <c r="R34" s="3"/>
      <c r="S34" s="3"/>
      <c r="T34" s="52"/>
      <c r="U34" s="3"/>
      <c r="V34" s="5"/>
      <c r="W34" s="3"/>
      <c r="X34" s="3"/>
      <c r="Y34" s="3"/>
      <c r="Z34" s="3"/>
      <c r="AA34" s="3"/>
      <c r="AB34" s="3"/>
      <c r="AC34" s="98"/>
      <c r="AD34" s="2"/>
      <c r="AE34" s="2"/>
    </row>
    <row r="35" spans="1:31" x14ac:dyDescent="0.2">
      <c r="A35" s="2"/>
      <c r="B35" s="3"/>
      <c r="C35" s="4"/>
      <c r="D35" s="4"/>
      <c r="E35" s="30"/>
      <c r="F35" s="31"/>
      <c r="G35" s="28"/>
      <c r="H35" s="23"/>
      <c r="I35" s="23"/>
      <c r="J35" s="4"/>
      <c r="K35" s="4"/>
      <c r="L35" s="4"/>
      <c r="M35" s="4"/>
      <c r="N35" s="3"/>
      <c r="O35" s="3"/>
      <c r="P35" s="3"/>
      <c r="Q35" s="3"/>
      <c r="R35" s="3"/>
      <c r="S35" s="3"/>
      <c r="T35" s="52"/>
      <c r="U35" s="3"/>
      <c r="V35" s="5"/>
      <c r="W35" s="3"/>
      <c r="X35" s="3"/>
      <c r="Y35" s="3"/>
      <c r="Z35" s="3"/>
      <c r="AA35" s="3"/>
      <c r="AB35" s="3"/>
      <c r="AC35" s="98"/>
      <c r="AD35" s="2"/>
      <c r="AE35" s="2"/>
    </row>
    <row r="36" spans="1:31" x14ac:dyDescent="0.2">
      <c r="A36" s="2"/>
      <c r="B36" s="3"/>
      <c r="C36" s="4"/>
      <c r="D36" s="14"/>
      <c r="E36" s="4"/>
      <c r="F36" s="29"/>
      <c r="G36" s="28"/>
      <c r="H36" s="23"/>
      <c r="I36" s="23"/>
      <c r="J36" s="4"/>
      <c r="K36" s="4"/>
      <c r="L36" s="4"/>
      <c r="M36" s="4"/>
      <c r="N36" s="3"/>
      <c r="O36" s="3"/>
      <c r="P36" s="3"/>
      <c r="Q36" s="3"/>
      <c r="R36" s="3"/>
      <c r="S36" s="3"/>
      <c r="T36" s="52"/>
      <c r="U36" s="3"/>
      <c r="V36" s="5"/>
      <c r="W36" s="3"/>
      <c r="X36" s="3"/>
      <c r="Y36" s="3"/>
      <c r="Z36" s="3"/>
      <c r="AA36" s="3"/>
      <c r="AB36" s="3"/>
      <c r="AC36" s="98"/>
      <c r="AD36" s="2"/>
      <c r="AE36" s="2"/>
    </row>
    <row r="37" spans="1:31" x14ac:dyDescent="0.2">
      <c r="A37" s="2"/>
      <c r="B37" s="3"/>
      <c r="C37" s="4"/>
      <c r="D37" s="14"/>
      <c r="E37" s="4"/>
      <c r="F37" s="29"/>
      <c r="G37" s="28"/>
      <c r="H37" s="23"/>
      <c r="I37" s="23"/>
      <c r="J37" s="4"/>
      <c r="K37" s="4"/>
      <c r="L37" s="4"/>
      <c r="M37" s="4"/>
      <c r="N37" s="3"/>
      <c r="O37" s="3"/>
      <c r="P37" s="3"/>
      <c r="Q37" s="3"/>
      <c r="R37" s="3"/>
      <c r="S37" s="3"/>
      <c r="T37" s="52"/>
      <c r="U37" s="4"/>
      <c r="V37" s="5"/>
      <c r="W37" s="3"/>
      <c r="X37" s="3"/>
      <c r="Y37" s="3"/>
      <c r="Z37" s="3"/>
      <c r="AA37" s="3"/>
      <c r="AB37" s="3"/>
      <c r="AC37" s="98"/>
      <c r="AD37" s="2"/>
      <c r="AE37" s="2"/>
    </row>
    <row r="38" spans="1:31" ht="12" thickBot="1" x14ac:dyDescent="0.25">
      <c r="B38" s="6"/>
      <c r="C38" s="7"/>
      <c r="D38" s="7"/>
      <c r="E38" s="7"/>
      <c r="F38" s="32"/>
      <c r="G38" s="7"/>
      <c r="H38" s="54"/>
      <c r="I38" s="54"/>
      <c r="J38" s="7"/>
      <c r="K38" s="7"/>
      <c r="L38" s="7"/>
      <c r="M38" s="7"/>
      <c r="N38" s="6"/>
      <c r="O38" s="6"/>
      <c r="P38" s="6"/>
      <c r="Q38" s="6"/>
      <c r="R38" s="6"/>
      <c r="S38" s="6"/>
      <c r="T38" s="6"/>
      <c r="U38" s="7"/>
      <c r="V38" s="9">
        <f t="shared" ref="V38:AB38" si="6">SUM(V5:V37)</f>
        <v>60</v>
      </c>
      <c r="W38" s="5">
        <f t="shared" si="6"/>
        <v>0</v>
      </c>
      <c r="X38" s="5">
        <f t="shared" si="6"/>
        <v>55</v>
      </c>
      <c r="Y38" s="5">
        <f t="shared" si="6"/>
        <v>1</v>
      </c>
      <c r="Z38" s="5">
        <f t="shared" si="6"/>
        <v>0</v>
      </c>
      <c r="AA38" s="5">
        <f t="shared" si="6"/>
        <v>3</v>
      </c>
      <c r="AB38" s="5">
        <f t="shared" si="6"/>
        <v>1</v>
      </c>
      <c r="AC38" s="99"/>
    </row>
    <row r="39" spans="1:31" x14ac:dyDescent="0.2">
      <c r="B39" s="6"/>
      <c r="C39" s="7"/>
      <c r="D39" s="7"/>
      <c r="E39" s="7"/>
      <c r="F39" s="32"/>
      <c r="G39" s="7"/>
      <c r="H39" s="54"/>
      <c r="I39" s="54"/>
      <c r="J39" s="7"/>
      <c r="K39" s="7"/>
      <c r="L39" s="7"/>
      <c r="M39" s="7"/>
      <c r="N39" s="6"/>
      <c r="O39" s="6"/>
      <c r="P39" s="6"/>
      <c r="Q39" s="6"/>
      <c r="R39" s="6"/>
      <c r="S39" s="6"/>
      <c r="T39" s="6"/>
      <c r="U39" s="7"/>
      <c r="V39" s="8"/>
      <c r="W39" s="8"/>
      <c r="X39" s="8"/>
      <c r="Y39" s="8"/>
      <c r="Z39" s="8"/>
      <c r="AA39" s="8"/>
      <c r="AB39" s="8"/>
      <c r="AC39" s="99"/>
    </row>
    <row r="40" spans="1:31" x14ac:dyDescent="0.2">
      <c r="F40" s="51"/>
    </row>
    <row r="41" spans="1:31" x14ac:dyDescent="0.2">
      <c r="F41" s="51"/>
    </row>
    <row r="42" spans="1:31" x14ac:dyDescent="0.2">
      <c r="F42" s="51"/>
    </row>
    <row r="43" spans="1:31" x14ac:dyDescent="0.2">
      <c r="F43" s="51"/>
    </row>
    <row r="44" spans="1:31" x14ac:dyDescent="0.2">
      <c r="F44" s="51"/>
    </row>
    <row r="45" spans="1:31" x14ac:dyDescent="0.2">
      <c r="F45" s="51"/>
    </row>
    <row r="46" spans="1:31" x14ac:dyDescent="0.2">
      <c r="F46" s="51"/>
    </row>
    <row r="47" spans="1:31" x14ac:dyDescent="0.2">
      <c r="F47" s="51"/>
    </row>
    <row r="48" spans="1:31" x14ac:dyDescent="0.2">
      <c r="F48" s="51"/>
    </row>
    <row r="49" spans="6:6" x14ac:dyDescent="0.2">
      <c r="F49" s="51"/>
    </row>
    <row r="50" spans="6:6" x14ac:dyDescent="0.2">
      <c r="F50" s="51"/>
    </row>
    <row r="51" spans="6:6" x14ac:dyDescent="0.2">
      <c r="F51" s="51"/>
    </row>
    <row r="52" spans="6:6" x14ac:dyDescent="0.2">
      <c r="F52" s="51"/>
    </row>
    <row r="53" spans="6:6" x14ac:dyDescent="0.2">
      <c r="F53" s="51"/>
    </row>
    <row r="54" spans="6:6" x14ac:dyDescent="0.2">
      <c r="F54" s="51"/>
    </row>
    <row r="55" spans="6:6" x14ac:dyDescent="0.2">
      <c r="F55" s="51"/>
    </row>
    <row r="56" spans="6:6" x14ac:dyDescent="0.2">
      <c r="F56" s="51"/>
    </row>
    <row r="57" spans="6:6" x14ac:dyDescent="0.2">
      <c r="F57" s="51"/>
    </row>
    <row r="58" spans="6:6" x14ac:dyDescent="0.2">
      <c r="F58" s="51"/>
    </row>
    <row r="59" spans="6:6" x14ac:dyDescent="0.2">
      <c r="F59" s="51"/>
    </row>
    <row r="60" spans="6:6" x14ac:dyDescent="0.2">
      <c r="F60" s="51"/>
    </row>
    <row r="61" spans="6:6" x14ac:dyDescent="0.2">
      <c r="F61" s="51"/>
    </row>
    <row r="62" spans="6:6" x14ac:dyDescent="0.2">
      <c r="F62" s="51"/>
    </row>
    <row r="63" spans="6:6" x14ac:dyDescent="0.2">
      <c r="F63" s="51"/>
    </row>
    <row r="64" spans="6:6" x14ac:dyDescent="0.2">
      <c r="F64" s="51"/>
    </row>
    <row r="65" spans="6:6" x14ac:dyDescent="0.2">
      <c r="F65" s="51"/>
    </row>
    <row r="66" spans="6:6" x14ac:dyDescent="0.2">
      <c r="F66" s="51"/>
    </row>
    <row r="67" spans="6:6" x14ac:dyDescent="0.2">
      <c r="F67" s="51"/>
    </row>
    <row r="68" spans="6:6" x14ac:dyDescent="0.2">
      <c r="F68" s="51"/>
    </row>
    <row r="69" spans="6:6" x14ac:dyDescent="0.2">
      <c r="F69" s="51"/>
    </row>
    <row r="70" spans="6:6" x14ac:dyDescent="0.2">
      <c r="F70" s="51"/>
    </row>
    <row r="71" spans="6:6" x14ac:dyDescent="0.2">
      <c r="F71" s="51"/>
    </row>
    <row r="72" spans="6:6" x14ac:dyDescent="0.2">
      <c r="F72" s="51"/>
    </row>
    <row r="73" spans="6:6" x14ac:dyDescent="0.2">
      <c r="F73" s="51"/>
    </row>
    <row r="74" spans="6:6" x14ac:dyDescent="0.2">
      <c r="F74" s="51"/>
    </row>
    <row r="75" spans="6:6" x14ac:dyDescent="0.2">
      <c r="F75" s="51"/>
    </row>
    <row r="76" spans="6:6" x14ac:dyDescent="0.2">
      <c r="F76" s="51"/>
    </row>
    <row r="77" spans="6:6" x14ac:dyDescent="0.2">
      <c r="F77" s="51"/>
    </row>
    <row r="78" spans="6:6" x14ac:dyDescent="0.2">
      <c r="F78" s="51"/>
    </row>
    <row r="79" spans="6:6" x14ac:dyDescent="0.2">
      <c r="F79" s="51"/>
    </row>
    <row r="80" spans="6:6" x14ac:dyDescent="0.2">
      <c r="F80" s="51"/>
    </row>
    <row r="81" spans="6:6" x14ac:dyDescent="0.2">
      <c r="F81" s="51"/>
    </row>
    <row r="82" spans="6:6" x14ac:dyDescent="0.2">
      <c r="F82" s="51"/>
    </row>
    <row r="83" spans="6:6" x14ac:dyDescent="0.2">
      <c r="F83" s="51"/>
    </row>
    <row r="84" spans="6:6" x14ac:dyDescent="0.2">
      <c r="F84" s="51"/>
    </row>
    <row r="85" spans="6:6" x14ac:dyDescent="0.2">
      <c r="F85" s="51"/>
    </row>
    <row r="86" spans="6:6" x14ac:dyDescent="0.2">
      <c r="F86" s="51"/>
    </row>
    <row r="87" spans="6:6" x14ac:dyDescent="0.2">
      <c r="F87" s="51"/>
    </row>
    <row r="88" spans="6:6" x14ac:dyDescent="0.2">
      <c r="F88" s="51"/>
    </row>
    <row r="89" spans="6:6" x14ac:dyDescent="0.2">
      <c r="F89" s="51"/>
    </row>
    <row r="90" spans="6:6" x14ac:dyDescent="0.2">
      <c r="F90" s="51"/>
    </row>
    <row r="91" spans="6:6" x14ac:dyDescent="0.2">
      <c r="F91" s="51"/>
    </row>
    <row r="92" spans="6:6" x14ac:dyDescent="0.2">
      <c r="F92" s="51"/>
    </row>
    <row r="93" spans="6:6" x14ac:dyDescent="0.2">
      <c r="F93" s="51"/>
    </row>
    <row r="94" spans="6:6" x14ac:dyDescent="0.2">
      <c r="F94" s="51"/>
    </row>
    <row r="95" spans="6:6" x14ac:dyDescent="0.2">
      <c r="F95" s="51"/>
    </row>
    <row r="96" spans="6:6" x14ac:dyDescent="0.2">
      <c r="F96" s="51"/>
    </row>
    <row r="97" spans="6:6" x14ac:dyDescent="0.2">
      <c r="F97" s="51"/>
    </row>
    <row r="98" spans="6:6" x14ac:dyDescent="0.2">
      <c r="F98" s="51"/>
    </row>
    <row r="99" spans="6:6" x14ac:dyDescent="0.2">
      <c r="F99" s="51"/>
    </row>
    <row r="100" spans="6:6" x14ac:dyDescent="0.2">
      <c r="F100" s="51"/>
    </row>
    <row r="101" spans="6:6" x14ac:dyDescent="0.2">
      <c r="F101" s="51"/>
    </row>
    <row r="102" spans="6:6" x14ac:dyDescent="0.2">
      <c r="F102" s="51"/>
    </row>
    <row r="103" spans="6:6" x14ac:dyDescent="0.2">
      <c r="F103" s="51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6" x14ac:dyDescent="0.2">
      <c r="F193" s="51"/>
    </row>
    <row r="194" spans="6:6" x14ac:dyDescent="0.2">
      <c r="F194" s="51"/>
    </row>
    <row r="195" spans="6:6" x14ac:dyDescent="0.2">
      <c r="F195" s="51"/>
    </row>
    <row r="196" spans="6:6" x14ac:dyDescent="0.2">
      <c r="F196" s="51"/>
    </row>
  </sheetData>
  <autoFilter ref="A1:AE38" xr:uid="{00000000-0009-0000-0000-000000000000}"/>
  <mergeCells count="27">
    <mergeCell ref="AD2:AE2"/>
    <mergeCell ref="B4:AC4"/>
    <mergeCell ref="M2:S2"/>
    <mergeCell ref="C5:C11"/>
    <mergeCell ref="A20:A23"/>
    <mergeCell ref="A12:A19"/>
    <mergeCell ref="U20:U23"/>
    <mergeCell ref="V20:V23"/>
    <mergeCell ref="C20:C23"/>
    <mergeCell ref="C12:C19"/>
    <mergeCell ref="B20:B23"/>
    <mergeCell ref="A5:A11"/>
    <mergeCell ref="B5:B11"/>
    <mergeCell ref="U5:U11"/>
    <mergeCell ref="V5:V11"/>
    <mergeCell ref="B30:B31"/>
    <mergeCell ref="B12:B19"/>
    <mergeCell ref="A24:A29"/>
    <mergeCell ref="A30:A31"/>
    <mergeCell ref="V30:V31"/>
    <mergeCell ref="U24:U29"/>
    <mergeCell ref="U30:U31"/>
    <mergeCell ref="V24:V29"/>
    <mergeCell ref="C24:C29"/>
    <mergeCell ref="C30:C31"/>
    <mergeCell ref="B24:B29"/>
    <mergeCell ref="V12:V19"/>
  </mergeCells>
  <phoneticPr fontId="7" type="noConversion"/>
  <pageMargins left="0.23622047244094491" right="0.23622047244094491" top="0.19685039370078741" bottom="0.19685039370078741" header="0.31496062992125984" footer="0.31496062992125984"/>
  <pageSetup paperSize="9" scale="63" orientation="landscape" horizontalDpi="300" verticalDpi="300" r:id="rId1"/>
  <headerFooter alignWithMargins="0"/>
  <colBreaks count="1" manualBreakCount="1">
    <brk id="29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02"/>
  <sheetViews>
    <sheetView tabSelected="1" zoomScale="130" zoomScaleNormal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4" sqref="F24:F25"/>
    </sheetView>
  </sheetViews>
  <sheetFormatPr defaultColWidth="10.140625" defaultRowHeight="11.25" x14ac:dyDescent="0.2"/>
  <cols>
    <col min="1" max="1" width="3.7109375" style="1" customWidth="1"/>
    <col min="2" max="2" width="6.28515625" style="1" customWidth="1"/>
    <col min="3" max="3" width="14" style="1" customWidth="1"/>
    <col min="4" max="4" width="26.140625" style="43" customWidth="1"/>
    <col min="5" max="5" width="10.140625" style="1"/>
    <col min="6" max="6" width="11.85546875" style="44" customWidth="1"/>
    <col min="7" max="7" width="10.85546875" style="1" customWidth="1"/>
    <col min="8" max="8" width="11.140625" style="1" customWidth="1"/>
    <col min="9" max="9" width="7.140625" style="55" customWidth="1"/>
    <col min="10" max="10" width="7.7109375" style="1" customWidth="1"/>
    <col min="11" max="11" width="10.140625" style="1" customWidth="1"/>
    <col min="12" max="12" width="5.7109375" style="123" customWidth="1"/>
    <col min="13" max="13" width="9" style="1" customWidth="1"/>
    <col min="14" max="14" width="5" style="1" customWidth="1"/>
    <col min="15" max="15" width="8.85546875" style="1" customWidth="1"/>
    <col min="16" max="16" width="4.7109375" style="1" customWidth="1"/>
    <col min="17" max="17" width="8.7109375" style="1" customWidth="1"/>
    <col min="18" max="18" width="4.7109375" style="1" customWidth="1"/>
    <col min="19" max="19" width="8.140625" style="1" customWidth="1"/>
    <col min="20" max="20" width="7" style="1" customWidth="1"/>
    <col min="21" max="21" width="9.7109375" style="1" customWidth="1"/>
    <col min="22" max="22" width="6.28515625" style="1" customWidth="1"/>
    <col min="23" max="23" width="4" style="1" customWidth="1"/>
    <col min="24" max="24" width="4.28515625" style="1" customWidth="1"/>
    <col min="25" max="25" width="3.7109375" style="1" customWidth="1"/>
    <col min="26" max="26" width="3.28515625" style="1" customWidth="1"/>
    <col min="27" max="27" width="4.140625" style="1" customWidth="1"/>
    <col min="28" max="28" width="3.28515625" style="1" customWidth="1"/>
    <col min="29" max="29" width="15.7109375" style="93" customWidth="1"/>
    <col min="30" max="16384" width="10.140625" style="1"/>
  </cols>
  <sheetData>
    <row r="1" spans="1:62" ht="27" customHeight="1" x14ac:dyDescent="0.2">
      <c r="A1" s="42" t="s">
        <v>49</v>
      </c>
    </row>
    <row r="2" spans="1:62" x14ac:dyDescent="0.2">
      <c r="A2" s="10"/>
      <c r="B2" s="10"/>
      <c r="C2" s="10"/>
      <c r="D2" s="10"/>
      <c r="E2" s="24"/>
      <c r="F2" s="21"/>
      <c r="G2" s="26"/>
      <c r="H2" s="10"/>
      <c r="I2" s="21"/>
      <c r="J2" s="10"/>
      <c r="K2" s="10"/>
      <c r="L2" s="121"/>
      <c r="M2" s="151" t="s">
        <v>10</v>
      </c>
      <c r="N2" s="149"/>
      <c r="O2" s="149"/>
      <c r="P2" s="149"/>
      <c r="Q2" s="149"/>
      <c r="R2" s="149"/>
      <c r="S2" s="149"/>
      <c r="T2" s="10"/>
      <c r="U2" s="10"/>
      <c r="V2" s="10"/>
      <c r="W2" s="10"/>
      <c r="X2" s="10"/>
      <c r="Y2" s="10"/>
      <c r="Z2" s="10"/>
      <c r="AA2" s="10"/>
      <c r="AB2" s="10"/>
      <c r="AC2" s="94"/>
      <c r="AD2" s="149" t="s">
        <v>14</v>
      </c>
      <c r="AE2" s="149"/>
      <c r="AF2" s="12"/>
      <c r="AG2" s="12"/>
      <c r="AH2" s="12"/>
      <c r="AI2" s="12"/>
      <c r="AJ2" s="12"/>
    </row>
    <row r="3" spans="1:62" ht="48.4" customHeight="1" x14ac:dyDescent="0.2">
      <c r="A3" s="15" t="s">
        <v>15</v>
      </c>
      <c r="B3" s="16" t="s">
        <v>16</v>
      </c>
      <c r="C3" s="17" t="s">
        <v>17</v>
      </c>
      <c r="D3" s="17" t="s">
        <v>18</v>
      </c>
      <c r="E3" s="25" t="s">
        <v>32</v>
      </c>
      <c r="F3" s="22" t="s">
        <v>19</v>
      </c>
      <c r="G3" s="27" t="s">
        <v>20</v>
      </c>
      <c r="H3" s="17" t="s">
        <v>7</v>
      </c>
      <c r="I3" s="22" t="s">
        <v>5</v>
      </c>
      <c r="J3" s="17" t="s">
        <v>4</v>
      </c>
      <c r="K3" s="17" t="s">
        <v>6</v>
      </c>
      <c r="L3" s="124" t="s">
        <v>23</v>
      </c>
      <c r="M3" s="17" t="s">
        <v>0</v>
      </c>
      <c r="N3" s="17" t="s">
        <v>24</v>
      </c>
      <c r="O3" s="18" t="s">
        <v>3</v>
      </c>
      <c r="P3" s="17" t="s">
        <v>11</v>
      </c>
      <c r="Q3" s="18" t="s">
        <v>12</v>
      </c>
      <c r="R3" s="17" t="s">
        <v>9</v>
      </c>
      <c r="S3" s="19" t="s">
        <v>13</v>
      </c>
      <c r="T3" s="18" t="s">
        <v>25</v>
      </c>
      <c r="U3" s="17" t="s">
        <v>8</v>
      </c>
      <c r="V3" s="17" t="s">
        <v>31</v>
      </c>
      <c r="W3" s="17" t="s">
        <v>27</v>
      </c>
      <c r="X3" s="17" t="s">
        <v>28</v>
      </c>
      <c r="Y3" s="17" t="s">
        <v>29</v>
      </c>
      <c r="Z3" s="17" t="s">
        <v>30</v>
      </c>
      <c r="AA3" s="17" t="s">
        <v>1</v>
      </c>
      <c r="AB3" s="17" t="s">
        <v>2</v>
      </c>
      <c r="AC3" s="95" t="s">
        <v>26</v>
      </c>
      <c r="AD3" s="15" t="s">
        <v>21</v>
      </c>
      <c r="AE3" s="15" t="s">
        <v>22</v>
      </c>
      <c r="AF3" s="12"/>
      <c r="AG3" s="12"/>
      <c r="AH3" s="12"/>
      <c r="AI3" s="12"/>
      <c r="AJ3" s="12"/>
    </row>
    <row r="4" spans="1:62" s="45" customFormat="1" ht="12.95" customHeight="1" x14ac:dyDescent="0.2">
      <c r="A4" s="13"/>
      <c r="B4" s="150" t="s">
        <v>192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3"/>
      <c r="AE4" s="1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33.75" x14ac:dyDescent="0.2">
      <c r="A5" s="149">
        <v>2</v>
      </c>
      <c r="B5" s="160">
        <v>1</v>
      </c>
      <c r="C5" s="147" t="s">
        <v>93</v>
      </c>
      <c r="D5" s="46" t="s">
        <v>98</v>
      </c>
      <c r="E5" s="2" t="s">
        <v>116</v>
      </c>
      <c r="F5" s="47" t="s">
        <v>203</v>
      </c>
      <c r="G5" s="2" t="s">
        <v>116</v>
      </c>
      <c r="H5" s="21"/>
      <c r="I5" s="127" t="s">
        <v>179</v>
      </c>
      <c r="J5" s="4"/>
      <c r="K5" s="4"/>
      <c r="L5" s="4">
        <v>16</v>
      </c>
      <c r="M5" s="4"/>
      <c r="N5" s="3"/>
      <c r="O5" s="3">
        <f>SUM(N5)</f>
        <v>0</v>
      </c>
      <c r="P5" s="3"/>
      <c r="Q5" s="3">
        <f>P5*0.5</f>
        <v>0</v>
      </c>
      <c r="R5" s="3"/>
      <c r="S5" s="3">
        <f>R6*0.1</f>
        <v>0</v>
      </c>
      <c r="T5" s="52">
        <f>SUM(Q5+O5+M5+L5)</f>
        <v>16</v>
      </c>
      <c r="U5" s="129">
        <f>SUM(T5:T9)</f>
        <v>88</v>
      </c>
      <c r="V5" s="138">
        <f>SUM(W5:AB9)</f>
        <v>11</v>
      </c>
      <c r="W5" s="3"/>
      <c r="X5" s="3">
        <v>2</v>
      </c>
      <c r="Y5" s="3"/>
      <c r="Z5" s="3"/>
      <c r="AA5" s="3"/>
      <c r="AB5" s="3"/>
      <c r="AC5" s="96" t="s">
        <v>84</v>
      </c>
      <c r="AD5" s="2"/>
      <c r="AE5" s="2"/>
    </row>
    <row r="6" spans="1:62" ht="33.75" x14ac:dyDescent="0.2">
      <c r="A6" s="149"/>
      <c r="B6" s="160"/>
      <c r="C6" s="147"/>
      <c r="D6" s="46" t="s">
        <v>204</v>
      </c>
      <c r="E6" s="2" t="s">
        <v>52</v>
      </c>
      <c r="F6" s="47" t="s">
        <v>207</v>
      </c>
      <c r="G6" s="2" t="s">
        <v>52</v>
      </c>
      <c r="H6" s="29"/>
      <c r="I6" s="127" t="s">
        <v>89</v>
      </c>
      <c r="J6" s="4"/>
      <c r="K6" s="4"/>
      <c r="L6" s="4">
        <v>8</v>
      </c>
      <c r="M6" s="4"/>
      <c r="N6" s="3"/>
      <c r="O6" s="3">
        <f t="shared" ref="O6:O32" si="0">SUM(N6)</f>
        <v>0</v>
      </c>
      <c r="P6" s="3"/>
      <c r="Q6" s="3">
        <f t="shared" ref="Q6:Q32" si="1">P6*0.5</f>
        <v>0</v>
      </c>
      <c r="R6" s="3"/>
      <c r="S6" s="3">
        <f t="shared" ref="S6:S7" si="2">R7*0.1</f>
        <v>0</v>
      </c>
      <c r="T6" s="52">
        <f t="shared" ref="T6:T7" si="3">SUM(Q6+O6+M6+L6)</f>
        <v>8</v>
      </c>
      <c r="U6" s="159"/>
      <c r="V6" s="156"/>
      <c r="W6" s="3"/>
      <c r="X6" s="3">
        <v>1</v>
      </c>
      <c r="Y6" s="3"/>
      <c r="Z6" s="3"/>
      <c r="AA6" s="3"/>
      <c r="AB6" s="3"/>
      <c r="AC6" s="96" t="s">
        <v>84</v>
      </c>
      <c r="AD6" s="2"/>
      <c r="AE6" s="2"/>
    </row>
    <row r="7" spans="1:62" ht="33.75" x14ac:dyDescent="0.2">
      <c r="A7" s="149"/>
      <c r="B7" s="160"/>
      <c r="C7" s="147"/>
      <c r="D7" s="46" t="s">
        <v>150</v>
      </c>
      <c r="E7" s="2" t="s">
        <v>52</v>
      </c>
      <c r="F7" s="47" t="s">
        <v>207</v>
      </c>
      <c r="G7" s="2" t="s">
        <v>52</v>
      </c>
      <c r="H7" s="23"/>
      <c r="I7" s="35" t="s">
        <v>89</v>
      </c>
      <c r="J7" s="4"/>
      <c r="K7" s="4"/>
      <c r="L7" s="4">
        <v>8</v>
      </c>
      <c r="M7" s="4"/>
      <c r="N7" s="3"/>
      <c r="O7" s="3">
        <f t="shared" ref="O7" si="4">SUM(N7)</f>
        <v>0</v>
      </c>
      <c r="P7" s="3"/>
      <c r="Q7" s="3">
        <f t="shared" ref="Q7" si="5">P7*0.5</f>
        <v>0</v>
      </c>
      <c r="R7" s="3"/>
      <c r="S7" s="3">
        <f t="shared" si="2"/>
        <v>0</v>
      </c>
      <c r="T7" s="52">
        <f t="shared" si="3"/>
        <v>8</v>
      </c>
      <c r="U7" s="159"/>
      <c r="V7" s="156"/>
      <c r="W7" s="3"/>
      <c r="X7" s="3">
        <v>1</v>
      </c>
      <c r="Y7" s="3"/>
      <c r="Z7" s="3"/>
      <c r="AA7" s="3"/>
      <c r="AB7" s="3"/>
      <c r="AC7" s="96" t="s">
        <v>84</v>
      </c>
      <c r="AD7" s="2"/>
      <c r="AE7" s="2"/>
    </row>
    <row r="8" spans="1:62" ht="33.75" x14ac:dyDescent="0.2">
      <c r="A8" s="149"/>
      <c r="B8" s="160"/>
      <c r="C8" s="147"/>
      <c r="D8" s="46" t="s">
        <v>99</v>
      </c>
      <c r="E8" s="2" t="s">
        <v>117</v>
      </c>
      <c r="F8" s="47" t="s">
        <v>199</v>
      </c>
      <c r="G8" s="82" t="s">
        <v>117</v>
      </c>
      <c r="H8" s="83"/>
      <c r="I8" s="128" t="s">
        <v>179</v>
      </c>
      <c r="J8" s="4" t="s">
        <v>73</v>
      </c>
      <c r="K8" s="4"/>
      <c r="L8" s="4">
        <v>8</v>
      </c>
      <c r="M8" s="4"/>
      <c r="N8" s="20"/>
      <c r="O8" s="3">
        <f t="shared" si="0"/>
        <v>0</v>
      </c>
      <c r="P8" s="34"/>
      <c r="Q8" s="3">
        <f t="shared" si="1"/>
        <v>0</v>
      </c>
      <c r="R8" s="34"/>
      <c r="S8" s="3">
        <f t="shared" ref="S8:S32" si="6">R8*0.1</f>
        <v>0</v>
      </c>
      <c r="T8" s="52">
        <f t="shared" ref="T8:T35" si="7">SUM(S8+Q8+N8+M8+L8)</f>
        <v>8</v>
      </c>
      <c r="U8" s="159"/>
      <c r="V8" s="156"/>
      <c r="W8" s="34"/>
      <c r="X8" s="34">
        <v>1</v>
      </c>
      <c r="Y8" s="34"/>
      <c r="Z8" s="34"/>
      <c r="AA8" s="34"/>
      <c r="AB8" s="34"/>
      <c r="AC8" s="96" t="s">
        <v>84</v>
      </c>
      <c r="AD8" s="2"/>
      <c r="AE8" s="2"/>
    </row>
    <row r="9" spans="1:62" ht="22.5" x14ac:dyDescent="0.2">
      <c r="A9" s="149"/>
      <c r="B9" s="160"/>
      <c r="C9" s="147"/>
      <c r="D9" s="46" t="s">
        <v>100</v>
      </c>
      <c r="E9" s="2" t="s">
        <v>119</v>
      </c>
      <c r="F9" s="63" t="s">
        <v>136</v>
      </c>
      <c r="G9" s="2" t="s">
        <v>52</v>
      </c>
      <c r="H9" s="83" t="s">
        <v>198</v>
      </c>
      <c r="I9" s="64" t="s">
        <v>71</v>
      </c>
      <c r="J9" s="4"/>
      <c r="K9" s="4"/>
      <c r="L9" s="4">
        <v>48</v>
      </c>
      <c r="M9" s="4"/>
      <c r="N9" s="33"/>
      <c r="O9" s="3">
        <f t="shared" si="0"/>
        <v>0</v>
      </c>
      <c r="P9" s="4"/>
      <c r="Q9" s="3">
        <f t="shared" si="1"/>
        <v>0</v>
      </c>
      <c r="R9" s="4"/>
      <c r="S9" s="3">
        <f t="shared" si="6"/>
        <v>0</v>
      </c>
      <c r="T9" s="52">
        <v>48</v>
      </c>
      <c r="U9" s="130"/>
      <c r="V9" s="139"/>
      <c r="W9" s="4"/>
      <c r="X9" s="4"/>
      <c r="Y9" s="4"/>
      <c r="Z9" s="4">
        <v>6</v>
      </c>
      <c r="AA9" s="4"/>
      <c r="AB9" s="4"/>
      <c r="AC9" s="96" t="s">
        <v>131</v>
      </c>
      <c r="AD9" s="2"/>
      <c r="AE9" s="2"/>
    </row>
    <row r="10" spans="1:62" s="40" customFormat="1" ht="22.7" customHeight="1" x14ac:dyDescent="0.2">
      <c r="A10" s="133"/>
      <c r="B10" s="131">
        <v>1</v>
      </c>
      <c r="C10" s="157" t="s">
        <v>139</v>
      </c>
      <c r="D10" s="48" t="s">
        <v>165</v>
      </c>
      <c r="E10" s="39" t="s">
        <v>51</v>
      </c>
      <c r="F10" s="49" t="s">
        <v>207</v>
      </c>
      <c r="G10" s="39" t="s">
        <v>51</v>
      </c>
      <c r="H10" s="56"/>
      <c r="I10" s="65" t="s">
        <v>89</v>
      </c>
      <c r="J10" s="36"/>
      <c r="K10" s="36"/>
      <c r="L10" s="36">
        <v>16</v>
      </c>
      <c r="M10" s="36"/>
      <c r="N10" s="37"/>
      <c r="O10" s="36">
        <f t="shared" si="0"/>
        <v>0</v>
      </c>
      <c r="P10" s="36"/>
      <c r="Q10" s="36">
        <f t="shared" si="1"/>
        <v>0</v>
      </c>
      <c r="R10" s="36"/>
      <c r="S10" s="36">
        <f t="shared" si="6"/>
        <v>0</v>
      </c>
      <c r="T10" s="38">
        <f t="shared" si="7"/>
        <v>16</v>
      </c>
      <c r="U10" s="140">
        <f>SUM(T10:T15)</f>
        <v>72</v>
      </c>
      <c r="V10" s="143">
        <f>SUM(W10:AB15)</f>
        <v>9</v>
      </c>
      <c r="W10" s="36"/>
      <c r="X10" s="36">
        <v>2</v>
      </c>
      <c r="Y10" s="36"/>
      <c r="Z10" s="36"/>
      <c r="AA10" s="36"/>
      <c r="AB10" s="36"/>
      <c r="AC10" s="96" t="s">
        <v>78</v>
      </c>
      <c r="AD10" s="39"/>
      <c r="AE10" s="39"/>
    </row>
    <row r="11" spans="1:62" s="40" customFormat="1" ht="22.5" x14ac:dyDescent="0.2">
      <c r="A11" s="134"/>
      <c r="B11" s="132"/>
      <c r="C11" s="158"/>
      <c r="D11" s="48" t="s">
        <v>166</v>
      </c>
      <c r="E11" s="39" t="s">
        <v>52</v>
      </c>
      <c r="F11" s="49" t="s">
        <v>136</v>
      </c>
      <c r="G11" s="39" t="s">
        <v>52</v>
      </c>
      <c r="H11" s="39" t="s">
        <v>198</v>
      </c>
      <c r="I11" s="65" t="s">
        <v>71</v>
      </c>
      <c r="J11" s="36" t="s">
        <v>73</v>
      </c>
      <c r="K11" s="36" t="s">
        <v>74</v>
      </c>
      <c r="L11" s="36">
        <v>16</v>
      </c>
      <c r="M11" s="36"/>
      <c r="N11" s="37"/>
      <c r="O11" s="36">
        <f t="shared" si="0"/>
        <v>0</v>
      </c>
      <c r="P11" s="36"/>
      <c r="Q11" s="36">
        <f t="shared" si="1"/>
        <v>0</v>
      </c>
      <c r="R11" s="36"/>
      <c r="S11" s="36">
        <f t="shared" si="6"/>
        <v>0</v>
      </c>
      <c r="T11" s="38">
        <f t="shared" si="7"/>
        <v>16</v>
      </c>
      <c r="U11" s="141"/>
      <c r="V11" s="144"/>
      <c r="W11" s="36"/>
      <c r="Y11" s="36"/>
      <c r="Z11" s="36"/>
      <c r="AA11" s="36"/>
      <c r="AB11" s="36">
        <v>2</v>
      </c>
      <c r="AC11" s="97" t="s">
        <v>152</v>
      </c>
      <c r="AD11" s="39"/>
      <c r="AE11" s="39"/>
    </row>
    <row r="12" spans="1:62" s="40" customFormat="1" ht="25.15" customHeight="1" x14ac:dyDescent="0.2">
      <c r="A12" s="134"/>
      <c r="B12" s="132"/>
      <c r="C12" s="158"/>
      <c r="D12" s="48" t="s">
        <v>167</v>
      </c>
      <c r="E12" s="39" t="s">
        <v>121</v>
      </c>
      <c r="F12" s="49" t="s">
        <v>207</v>
      </c>
      <c r="G12" s="39" t="s">
        <v>121</v>
      </c>
      <c r="H12" s="39"/>
      <c r="I12" s="65" t="s">
        <v>89</v>
      </c>
      <c r="J12" s="36"/>
      <c r="K12" s="36"/>
      <c r="L12" s="36">
        <v>8</v>
      </c>
      <c r="M12" s="36"/>
      <c r="N12" s="37"/>
      <c r="O12" s="36">
        <f t="shared" si="0"/>
        <v>0</v>
      </c>
      <c r="P12" s="36"/>
      <c r="Q12" s="36">
        <f t="shared" si="1"/>
        <v>0</v>
      </c>
      <c r="R12" s="36"/>
      <c r="S12" s="36">
        <f t="shared" si="6"/>
        <v>0</v>
      </c>
      <c r="T12" s="38">
        <f t="shared" si="7"/>
        <v>8</v>
      </c>
      <c r="U12" s="141"/>
      <c r="V12" s="144"/>
      <c r="W12" s="36"/>
      <c r="X12" s="36">
        <v>1</v>
      </c>
      <c r="Y12" s="36"/>
      <c r="Z12" s="36"/>
      <c r="AA12" s="36"/>
      <c r="AB12" s="36"/>
      <c r="AC12" s="96" t="s">
        <v>134</v>
      </c>
      <c r="AD12" s="39"/>
      <c r="AE12" s="39"/>
    </row>
    <row r="13" spans="1:62" s="40" customFormat="1" ht="34.15" customHeight="1" x14ac:dyDescent="0.2">
      <c r="A13" s="134"/>
      <c r="B13" s="132"/>
      <c r="C13" s="158"/>
      <c r="D13" s="68" t="s">
        <v>168</v>
      </c>
      <c r="E13" s="59" t="s">
        <v>53</v>
      </c>
      <c r="F13" s="49" t="s">
        <v>207</v>
      </c>
      <c r="G13" s="59" t="s">
        <v>53</v>
      </c>
      <c r="H13" s="56"/>
      <c r="I13" s="65" t="s">
        <v>89</v>
      </c>
      <c r="J13" s="36"/>
      <c r="K13" s="36"/>
      <c r="L13" s="36">
        <v>8</v>
      </c>
      <c r="M13" s="36"/>
      <c r="N13" s="37"/>
      <c r="O13" s="36">
        <v>0</v>
      </c>
      <c r="P13" s="36"/>
      <c r="Q13" s="36">
        <v>0</v>
      </c>
      <c r="R13" s="36"/>
      <c r="S13" s="36">
        <v>0</v>
      </c>
      <c r="T13" s="38">
        <f t="shared" si="7"/>
        <v>8</v>
      </c>
      <c r="U13" s="141"/>
      <c r="V13" s="144"/>
      <c r="W13" s="36"/>
      <c r="X13" s="102">
        <v>1</v>
      </c>
      <c r="Y13" s="36"/>
      <c r="Z13" s="36"/>
      <c r="AA13" s="36"/>
      <c r="AB13" s="36"/>
      <c r="AC13" s="96" t="s">
        <v>82</v>
      </c>
      <c r="AD13" s="39"/>
      <c r="AE13" s="39"/>
    </row>
    <row r="14" spans="1:62" s="40" customFormat="1" ht="25.9" customHeight="1" x14ac:dyDescent="0.2">
      <c r="A14" s="134"/>
      <c r="B14" s="132"/>
      <c r="C14" s="158"/>
      <c r="D14" s="58" t="s">
        <v>160</v>
      </c>
      <c r="E14" s="39" t="s">
        <v>50</v>
      </c>
      <c r="F14" s="49" t="s">
        <v>207</v>
      </c>
      <c r="G14" s="39" t="s">
        <v>50</v>
      </c>
      <c r="H14" s="56"/>
      <c r="I14" s="65" t="s">
        <v>89</v>
      </c>
      <c r="J14" s="36"/>
      <c r="K14" s="36"/>
      <c r="L14" s="36">
        <v>8</v>
      </c>
      <c r="M14" s="36"/>
      <c r="N14" s="37"/>
      <c r="O14" s="36">
        <v>0</v>
      </c>
      <c r="P14" s="36"/>
      <c r="Q14" s="36">
        <v>0</v>
      </c>
      <c r="R14" s="36"/>
      <c r="S14" s="36">
        <v>0</v>
      </c>
      <c r="T14" s="38">
        <f t="shared" si="7"/>
        <v>8</v>
      </c>
      <c r="U14" s="141"/>
      <c r="V14" s="144"/>
      <c r="W14" s="36"/>
      <c r="X14" s="36">
        <v>1</v>
      </c>
      <c r="Y14" s="36"/>
      <c r="Z14" s="36"/>
      <c r="AA14" s="36"/>
      <c r="AB14" s="36"/>
      <c r="AC14" s="100" t="s">
        <v>151</v>
      </c>
      <c r="AD14" s="39"/>
      <c r="AE14" s="39"/>
    </row>
    <row r="15" spans="1:62" s="40" customFormat="1" ht="28.5" customHeight="1" x14ac:dyDescent="0.2">
      <c r="A15" s="134"/>
      <c r="B15" s="132"/>
      <c r="C15" s="158"/>
      <c r="D15" s="58" t="s">
        <v>178</v>
      </c>
      <c r="E15" s="115" t="s">
        <v>121</v>
      </c>
      <c r="F15" s="60" t="s">
        <v>184</v>
      </c>
      <c r="G15" s="39" t="s">
        <v>121</v>
      </c>
      <c r="H15" s="39"/>
      <c r="I15" s="65" t="s">
        <v>179</v>
      </c>
      <c r="J15" s="36"/>
      <c r="K15" s="36"/>
      <c r="L15" s="36">
        <v>16</v>
      </c>
      <c r="M15" s="36"/>
      <c r="N15" s="37"/>
      <c r="O15" s="36">
        <f t="shared" si="0"/>
        <v>0</v>
      </c>
      <c r="P15" s="36"/>
      <c r="Q15" s="36">
        <f t="shared" si="1"/>
        <v>0</v>
      </c>
      <c r="R15" s="36"/>
      <c r="S15" s="36">
        <f t="shared" si="6"/>
        <v>0</v>
      </c>
      <c r="T15" s="38">
        <f t="shared" si="7"/>
        <v>16</v>
      </c>
      <c r="U15" s="141"/>
      <c r="V15" s="144"/>
      <c r="W15" s="36"/>
      <c r="X15" s="102">
        <v>2</v>
      </c>
      <c r="Y15" s="36"/>
      <c r="Z15" s="36"/>
      <c r="AA15" s="36"/>
      <c r="AB15" s="36"/>
      <c r="AC15" s="116" t="s">
        <v>82</v>
      </c>
      <c r="AD15" s="39"/>
      <c r="AE15" s="39"/>
    </row>
    <row r="16" spans="1:62" s="86" customFormat="1" ht="33.75" x14ac:dyDescent="0.2">
      <c r="A16" s="87"/>
      <c r="B16" s="182">
        <v>1</v>
      </c>
      <c r="C16" s="180" t="s">
        <v>95</v>
      </c>
      <c r="D16" s="62" t="s">
        <v>105</v>
      </c>
      <c r="E16" s="82" t="s">
        <v>122</v>
      </c>
      <c r="F16" s="47" t="s">
        <v>172</v>
      </c>
      <c r="G16" s="82" t="s">
        <v>122</v>
      </c>
      <c r="H16" s="83" t="s">
        <v>198</v>
      </c>
      <c r="I16" s="89" t="s">
        <v>72</v>
      </c>
      <c r="J16" s="84" t="s">
        <v>73</v>
      </c>
      <c r="K16" s="84" t="s">
        <v>74</v>
      </c>
      <c r="L16" s="84">
        <v>8</v>
      </c>
      <c r="M16" s="84"/>
      <c r="N16" s="84"/>
      <c r="O16" s="84">
        <f t="shared" ref="O16:O18" si="8">SUM(N16)</f>
        <v>0</v>
      </c>
      <c r="P16" s="84"/>
      <c r="Q16" s="84">
        <f t="shared" ref="Q16:Q18" si="9">P16*0.5</f>
        <v>0</v>
      </c>
      <c r="R16" s="84"/>
      <c r="S16" s="84">
        <f t="shared" ref="S16:S18" si="10">R16*0.1</f>
        <v>0</v>
      </c>
      <c r="T16" s="52">
        <f t="shared" ref="T16:T18" si="11">SUM(S16+Q16+N16+M16+L16)</f>
        <v>8</v>
      </c>
      <c r="U16" s="183">
        <f>SUM(T16:T18)</f>
        <v>40</v>
      </c>
      <c r="V16" s="184">
        <f>SUM(W16:AB18)</f>
        <v>5</v>
      </c>
      <c r="W16" s="84"/>
      <c r="X16" s="84">
        <v>1</v>
      </c>
      <c r="Y16" s="84"/>
      <c r="Z16" s="84"/>
      <c r="AA16" s="84"/>
      <c r="AB16" s="84"/>
      <c r="AC16" s="62" t="s">
        <v>129</v>
      </c>
      <c r="AD16" s="82"/>
      <c r="AE16" s="82"/>
    </row>
    <row r="17" spans="1:31" s="86" customFormat="1" ht="22.5" x14ac:dyDescent="0.2">
      <c r="A17" s="87"/>
      <c r="B17" s="182"/>
      <c r="C17" s="180"/>
      <c r="D17" s="62" t="s">
        <v>106</v>
      </c>
      <c r="E17" s="82" t="s">
        <v>51</v>
      </c>
      <c r="F17" s="47" t="s">
        <v>207</v>
      </c>
      <c r="G17" s="82" t="s">
        <v>51</v>
      </c>
      <c r="H17" s="83"/>
      <c r="I17" s="89" t="s">
        <v>89</v>
      </c>
      <c r="J17" s="84"/>
      <c r="K17" s="84"/>
      <c r="L17" s="84">
        <v>16</v>
      </c>
      <c r="M17" s="84"/>
      <c r="N17" s="84"/>
      <c r="O17" s="84">
        <f t="shared" si="8"/>
        <v>0</v>
      </c>
      <c r="P17" s="84"/>
      <c r="Q17" s="84">
        <f t="shared" si="9"/>
        <v>0</v>
      </c>
      <c r="R17" s="84"/>
      <c r="S17" s="84">
        <f t="shared" si="10"/>
        <v>0</v>
      </c>
      <c r="T17" s="52">
        <f t="shared" si="11"/>
        <v>16</v>
      </c>
      <c r="U17" s="183"/>
      <c r="V17" s="184"/>
      <c r="W17" s="84"/>
      <c r="X17" s="84">
        <v>2</v>
      </c>
      <c r="Y17" s="84"/>
      <c r="Z17" s="84"/>
      <c r="AA17" s="84"/>
      <c r="AB17" s="84"/>
      <c r="AC17" s="62" t="s">
        <v>78</v>
      </c>
      <c r="AD17" s="82"/>
      <c r="AE17" s="82"/>
    </row>
    <row r="18" spans="1:31" s="86" customFormat="1" ht="22.5" x14ac:dyDescent="0.2">
      <c r="A18" s="88"/>
      <c r="B18" s="182"/>
      <c r="C18" s="180"/>
      <c r="D18" s="62" t="s">
        <v>107</v>
      </c>
      <c r="E18" s="82" t="s">
        <v>53</v>
      </c>
      <c r="F18" s="47" t="s">
        <v>184</v>
      </c>
      <c r="G18" s="82" t="s">
        <v>53</v>
      </c>
      <c r="H18" s="47"/>
      <c r="I18" s="89" t="s">
        <v>179</v>
      </c>
      <c r="J18" s="84"/>
      <c r="K18" s="84"/>
      <c r="L18" s="84">
        <v>16</v>
      </c>
      <c r="M18" s="84"/>
      <c r="N18" s="84"/>
      <c r="O18" s="84">
        <f t="shared" si="8"/>
        <v>0</v>
      </c>
      <c r="P18" s="84"/>
      <c r="Q18" s="84">
        <f t="shared" si="9"/>
        <v>0</v>
      </c>
      <c r="R18" s="84"/>
      <c r="S18" s="84">
        <f t="shared" si="10"/>
        <v>0</v>
      </c>
      <c r="T18" s="52">
        <f t="shared" si="11"/>
        <v>16</v>
      </c>
      <c r="U18" s="183"/>
      <c r="V18" s="184"/>
      <c r="W18" s="84"/>
      <c r="X18" s="84">
        <v>2</v>
      </c>
      <c r="Y18" s="84"/>
      <c r="Z18" s="84"/>
      <c r="AA18" s="84"/>
      <c r="AB18" s="84"/>
      <c r="AC18" s="62" t="s">
        <v>82</v>
      </c>
      <c r="AD18" s="82"/>
      <c r="AE18" s="82"/>
    </row>
    <row r="19" spans="1:31" s="40" customFormat="1" ht="37.15" customHeight="1" x14ac:dyDescent="0.2">
      <c r="A19" s="105"/>
      <c r="B19" s="181">
        <v>2</v>
      </c>
      <c r="C19" s="146" t="s">
        <v>94</v>
      </c>
      <c r="D19" s="165" t="s">
        <v>186</v>
      </c>
      <c r="E19" s="167" t="s">
        <v>51</v>
      </c>
      <c r="F19" s="49" t="s">
        <v>207</v>
      </c>
      <c r="G19" s="167" t="s">
        <v>51</v>
      </c>
      <c r="H19" s="56"/>
      <c r="I19" s="65" t="s">
        <v>89</v>
      </c>
      <c r="J19" s="119"/>
      <c r="K19" s="119"/>
      <c r="L19" s="119">
        <v>8</v>
      </c>
      <c r="M19" s="36"/>
      <c r="N19" s="37"/>
      <c r="O19" s="36">
        <f t="shared" si="0"/>
        <v>0</v>
      </c>
      <c r="P19" s="36"/>
      <c r="Q19" s="36">
        <f t="shared" si="1"/>
        <v>0</v>
      </c>
      <c r="R19" s="36"/>
      <c r="S19" s="36">
        <f t="shared" si="6"/>
        <v>0</v>
      </c>
      <c r="T19" s="38">
        <f t="shared" si="7"/>
        <v>8</v>
      </c>
      <c r="U19" s="140">
        <f>SUM(T19:T26)</f>
        <v>80</v>
      </c>
      <c r="V19" s="143">
        <f>SUM(W19:AB26)</f>
        <v>10</v>
      </c>
      <c r="W19" s="36"/>
      <c r="X19" s="131">
        <v>2</v>
      </c>
      <c r="Y19" s="36"/>
      <c r="Z19" s="36"/>
      <c r="AA19" s="36"/>
      <c r="AB19" s="36"/>
      <c r="AC19" s="48" t="s">
        <v>78</v>
      </c>
      <c r="AD19" s="39"/>
      <c r="AE19" s="39"/>
    </row>
    <row r="20" spans="1:31" s="40" customFormat="1" ht="42.6" customHeight="1" x14ac:dyDescent="0.2">
      <c r="A20" s="41"/>
      <c r="B20" s="181"/>
      <c r="C20" s="146"/>
      <c r="D20" s="166"/>
      <c r="E20" s="168"/>
      <c r="F20" s="49" t="s">
        <v>207</v>
      </c>
      <c r="G20" s="168"/>
      <c r="H20" s="56"/>
      <c r="I20" s="65" t="s">
        <v>89</v>
      </c>
      <c r="J20" s="119"/>
      <c r="K20" s="119"/>
      <c r="L20" s="125">
        <v>8</v>
      </c>
      <c r="M20" s="36"/>
      <c r="N20" s="37"/>
      <c r="O20" s="36">
        <f t="shared" si="0"/>
        <v>0</v>
      </c>
      <c r="P20" s="36"/>
      <c r="Q20" s="36">
        <f t="shared" si="1"/>
        <v>0</v>
      </c>
      <c r="R20" s="36"/>
      <c r="S20" s="36">
        <f t="shared" si="6"/>
        <v>0</v>
      </c>
      <c r="T20" s="122">
        <f t="shared" si="7"/>
        <v>8</v>
      </c>
      <c r="U20" s="141"/>
      <c r="V20" s="144"/>
      <c r="W20" s="36"/>
      <c r="X20" s="148"/>
      <c r="Y20" s="36"/>
      <c r="Z20" s="36"/>
      <c r="AA20" s="36"/>
      <c r="AB20" s="36"/>
      <c r="AC20" s="48" t="s">
        <v>78</v>
      </c>
      <c r="AD20" s="39"/>
      <c r="AE20" s="39"/>
    </row>
    <row r="21" spans="1:31" s="40" customFormat="1" ht="26.45" customHeight="1" x14ac:dyDescent="0.2">
      <c r="A21" s="41"/>
      <c r="B21" s="181"/>
      <c r="C21" s="146"/>
      <c r="D21" s="48" t="s">
        <v>187</v>
      </c>
      <c r="E21" s="39" t="s">
        <v>51</v>
      </c>
      <c r="F21" s="48" t="s">
        <v>184</v>
      </c>
      <c r="G21" s="39" t="s">
        <v>51</v>
      </c>
      <c r="H21" s="56"/>
      <c r="I21" s="65" t="s">
        <v>89</v>
      </c>
      <c r="J21" s="36"/>
      <c r="K21" s="36"/>
      <c r="L21" s="36">
        <v>16</v>
      </c>
      <c r="M21" s="36"/>
      <c r="N21" s="37"/>
      <c r="O21" s="36"/>
      <c r="P21" s="36"/>
      <c r="Q21" s="36"/>
      <c r="R21" s="36"/>
      <c r="S21" s="36"/>
      <c r="T21" s="122">
        <f t="shared" si="7"/>
        <v>16</v>
      </c>
      <c r="U21" s="141"/>
      <c r="V21" s="144"/>
      <c r="W21" s="36"/>
      <c r="X21" s="36">
        <v>2</v>
      </c>
      <c r="Y21" s="36"/>
      <c r="Z21" s="36"/>
      <c r="AA21" s="36"/>
      <c r="AB21" s="36"/>
      <c r="AC21" s="48" t="s">
        <v>78</v>
      </c>
      <c r="AD21" s="39"/>
      <c r="AE21" s="39"/>
    </row>
    <row r="22" spans="1:31" s="40" customFormat="1" ht="33.75" x14ac:dyDescent="0.2">
      <c r="A22" s="41"/>
      <c r="B22" s="181"/>
      <c r="C22" s="146"/>
      <c r="D22" s="118" t="s">
        <v>153</v>
      </c>
      <c r="E22" s="39" t="s">
        <v>51</v>
      </c>
      <c r="F22" s="48" t="s">
        <v>174</v>
      </c>
      <c r="G22" s="39" t="s">
        <v>51</v>
      </c>
      <c r="H22" s="56"/>
      <c r="I22" s="65" t="s">
        <v>183</v>
      </c>
      <c r="J22" s="36"/>
      <c r="K22" s="36"/>
      <c r="L22" s="36">
        <v>8</v>
      </c>
      <c r="M22" s="36"/>
      <c r="N22" s="37"/>
      <c r="O22" s="36">
        <f t="shared" si="0"/>
        <v>0</v>
      </c>
      <c r="P22" s="36"/>
      <c r="Q22" s="36">
        <f t="shared" si="1"/>
        <v>0</v>
      </c>
      <c r="R22" s="36"/>
      <c r="S22" s="36">
        <f t="shared" si="6"/>
        <v>0</v>
      </c>
      <c r="T22" s="38">
        <f t="shared" si="7"/>
        <v>8</v>
      </c>
      <c r="U22" s="141"/>
      <c r="V22" s="144"/>
      <c r="W22" s="36"/>
      <c r="X22" s="36">
        <v>1</v>
      </c>
      <c r="Y22" s="36"/>
      <c r="Z22" s="36"/>
      <c r="AA22" s="36"/>
      <c r="AB22" s="36"/>
      <c r="AC22" s="48" t="s">
        <v>133</v>
      </c>
      <c r="AD22" s="39"/>
      <c r="AE22" s="39"/>
    </row>
    <row r="23" spans="1:31" s="40" customFormat="1" ht="33.75" x14ac:dyDescent="0.2">
      <c r="A23" s="41"/>
      <c r="B23" s="181"/>
      <c r="C23" s="146"/>
      <c r="D23" s="48" t="s">
        <v>103</v>
      </c>
      <c r="E23" s="39" t="s">
        <v>52</v>
      </c>
      <c r="F23" s="49" t="s">
        <v>189</v>
      </c>
      <c r="G23" s="39" t="s">
        <v>52</v>
      </c>
      <c r="H23" s="39" t="s">
        <v>198</v>
      </c>
      <c r="I23" s="65" t="s">
        <v>71</v>
      </c>
      <c r="J23" s="36" t="s">
        <v>73</v>
      </c>
      <c r="K23" s="36"/>
      <c r="L23" s="36">
        <v>8</v>
      </c>
      <c r="M23" s="36"/>
      <c r="N23" s="37"/>
      <c r="O23" s="36">
        <f t="shared" ref="O23:O26" si="12">SUM(N23)</f>
        <v>0</v>
      </c>
      <c r="P23" s="36"/>
      <c r="Q23" s="36">
        <f t="shared" ref="Q23:Q26" si="13">P23*0.5</f>
        <v>0</v>
      </c>
      <c r="R23" s="36"/>
      <c r="S23" s="36">
        <f t="shared" ref="S23:S26" si="14">R23*0.1</f>
        <v>0</v>
      </c>
      <c r="T23" s="38">
        <f t="shared" si="7"/>
        <v>8</v>
      </c>
      <c r="U23" s="141"/>
      <c r="V23" s="144"/>
      <c r="W23" s="36"/>
      <c r="X23" s="36">
        <v>1</v>
      </c>
      <c r="Y23" s="36"/>
      <c r="Z23" s="36"/>
      <c r="AA23" s="36"/>
      <c r="AB23" s="36"/>
      <c r="AC23" s="48" t="s">
        <v>129</v>
      </c>
      <c r="AD23" s="39"/>
      <c r="AE23" s="39"/>
    </row>
    <row r="24" spans="1:31" s="40" customFormat="1" ht="27.2" customHeight="1" x14ac:dyDescent="0.2">
      <c r="A24" s="41"/>
      <c r="B24" s="181"/>
      <c r="C24" s="146"/>
      <c r="D24" s="165" t="s">
        <v>159</v>
      </c>
      <c r="E24" s="167" t="s">
        <v>118</v>
      </c>
      <c r="F24" s="49" t="s">
        <v>207</v>
      </c>
      <c r="G24" s="167" t="s">
        <v>118</v>
      </c>
      <c r="H24" s="167"/>
      <c r="I24" s="165" t="s">
        <v>89</v>
      </c>
      <c r="J24" s="36"/>
      <c r="K24" s="36"/>
      <c r="L24" s="131">
        <v>16</v>
      </c>
      <c r="M24" s="36"/>
      <c r="N24" s="37"/>
      <c r="O24" s="131">
        <f t="shared" si="12"/>
        <v>0</v>
      </c>
      <c r="P24" s="36"/>
      <c r="Q24" s="131">
        <f t="shared" si="13"/>
        <v>0</v>
      </c>
      <c r="R24" s="36"/>
      <c r="S24" s="131">
        <f t="shared" si="14"/>
        <v>0</v>
      </c>
      <c r="T24" s="170">
        <f t="shared" si="7"/>
        <v>16</v>
      </c>
      <c r="U24" s="141"/>
      <c r="V24" s="144"/>
      <c r="W24" s="36"/>
      <c r="X24" s="131">
        <v>2</v>
      </c>
      <c r="Y24" s="36"/>
      <c r="Z24" s="36"/>
      <c r="AA24" s="36"/>
      <c r="AB24" s="36"/>
      <c r="AC24" s="165" t="s">
        <v>130</v>
      </c>
      <c r="AD24" s="39"/>
      <c r="AE24" s="39"/>
    </row>
    <row r="25" spans="1:31" s="40" customFormat="1" ht="22.5" customHeight="1" x14ac:dyDescent="0.2">
      <c r="A25" s="41"/>
      <c r="B25" s="181"/>
      <c r="C25" s="146"/>
      <c r="D25" s="166"/>
      <c r="E25" s="168"/>
      <c r="F25" s="49" t="s">
        <v>207</v>
      </c>
      <c r="G25" s="168"/>
      <c r="H25" s="168"/>
      <c r="I25" s="166"/>
      <c r="J25" s="36"/>
      <c r="K25" s="36"/>
      <c r="L25" s="148"/>
      <c r="M25" s="36"/>
      <c r="N25" s="37"/>
      <c r="O25" s="148"/>
      <c r="P25" s="36"/>
      <c r="Q25" s="148"/>
      <c r="R25" s="36"/>
      <c r="S25" s="148"/>
      <c r="T25" s="171"/>
      <c r="U25" s="141"/>
      <c r="V25" s="144"/>
      <c r="W25" s="36"/>
      <c r="X25" s="148"/>
      <c r="Y25" s="36"/>
      <c r="Z25" s="36"/>
      <c r="AA25" s="36"/>
      <c r="AB25" s="36"/>
      <c r="AC25" s="166"/>
      <c r="AD25" s="39"/>
      <c r="AE25" s="39"/>
    </row>
    <row r="26" spans="1:31" s="40" customFormat="1" ht="45" customHeight="1" x14ac:dyDescent="0.2">
      <c r="A26" s="41"/>
      <c r="B26" s="181"/>
      <c r="C26" s="146"/>
      <c r="D26" s="48" t="s">
        <v>138</v>
      </c>
      <c r="E26" s="39" t="s">
        <v>52</v>
      </c>
      <c r="F26" s="49" t="s">
        <v>174</v>
      </c>
      <c r="G26" s="109" t="s">
        <v>52</v>
      </c>
      <c r="H26" s="56"/>
      <c r="I26" s="65" t="s">
        <v>183</v>
      </c>
      <c r="J26" s="36"/>
      <c r="K26" s="36"/>
      <c r="L26" s="36">
        <v>16</v>
      </c>
      <c r="M26" s="36"/>
      <c r="N26" s="37"/>
      <c r="O26" s="36">
        <f t="shared" si="12"/>
        <v>0</v>
      </c>
      <c r="P26" s="36"/>
      <c r="Q26" s="36">
        <f t="shared" si="13"/>
        <v>0</v>
      </c>
      <c r="R26" s="36"/>
      <c r="S26" s="36">
        <f t="shared" si="14"/>
        <v>0</v>
      </c>
      <c r="T26" s="38">
        <f t="shared" si="7"/>
        <v>16</v>
      </c>
      <c r="U26" s="142"/>
      <c r="V26" s="144"/>
      <c r="W26" s="36"/>
      <c r="X26" s="36"/>
      <c r="Y26" s="36"/>
      <c r="Z26" s="36"/>
      <c r="AA26" s="36"/>
      <c r="AB26" s="36">
        <v>2</v>
      </c>
      <c r="AC26" s="48" t="s">
        <v>80</v>
      </c>
      <c r="AD26" s="39"/>
      <c r="AE26" s="39"/>
    </row>
    <row r="27" spans="1:31" s="86" customFormat="1" ht="33.75" x14ac:dyDescent="0.2">
      <c r="A27" s="177"/>
      <c r="B27" s="161">
        <v>2</v>
      </c>
      <c r="C27" s="180" t="s">
        <v>96</v>
      </c>
      <c r="D27" s="62" t="s">
        <v>108</v>
      </c>
      <c r="E27" s="82" t="s">
        <v>123</v>
      </c>
      <c r="F27" s="47" t="s">
        <v>175</v>
      </c>
      <c r="G27" s="82" t="s">
        <v>123</v>
      </c>
      <c r="H27" s="47" t="s">
        <v>176</v>
      </c>
      <c r="I27" s="89" t="s">
        <v>71</v>
      </c>
      <c r="J27" s="84"/>
      <c r="K27" s="84"/>
      <c r="L27" s="84">
        <v>8</v>
      </c>
      <c r="M27" s="84"/>
      <c r="N27" s="84"/>
      <c r="O27" s="84">
        <f t="shared" si="0"/>
        <v>0</v>
      </c>
      <c r="P27" s="84"/>
      <c r="Q27" s="84">
        <f t="shared" si="1"/>
        <v>0</v>
      </c>
      <c r="R27" s="84"/>
      <c r="S27" s="84">
        <f t="shared" si="6"/>
        <v>0</v>
      </c>
      <c r="T27" s="52">
        <f t="shared" si="7"/>
        <v>8</v>
      </c>
      <c r="U27" s="162">
        <f>SUM(T27:T35)</f>
        <v>72</v>
      </c>
      <c r="V27" s="172">
        <f>SUM(W27:AB35)</f>
        <v>9</v>
      </c>
      <c r="W27" s="84"/>
      <c r="X27" s="84">
        <v>1</v>
      </c>
      <c r="Y27" s="84"/>
      <c r="Z27" s="84"/>
      <c r="AA27" s="84"/>
      <c r="AB27" s="84"/>
      <c r="AC27" s="96" t="s">
        <v>154</v>
      </c>
      <c r="AD27" s="82"/>
      <c r="AE27" s="82"/>
    </row>
    <row r="28" spans="1:31" s="86" customFormat="1" ht="22.5" x14ac:dyDescent="0.2">
      <c r="A28" s="179"/>
      <c r="B28" s="162"/>
      <c r="C28" s="180"/>
      <c r="D28" s="90" t="s">
        <v>109</v>
      </c>
      <c r="E28" s="88" t="s">
        <v>124</v>
      </c>
      <c r="F28" s="91" t="s">
        <v>113</v>
      </c>
      <c r="G28" s="88" t="s">
        <v>124</v>
      </c>
      <c r="H28" s="47" t="s">
        <v>76</v>
      </c>
      <c r="I28" s="89" t="s">
        <v>71</v>
      </c>
      <c r="J28" s="84"/>
      <c r="K28" s="84"/>
      <c r="L28" s="84">
        <v>8</v>
      </c>
      <c r="M28" s="84"/>
      <c r="N28" s="84"/>
      <c r="O28" s="84">
        <f t="shared" si="0"/>
        <v>0</v>
      </c>
      <c r="P28" s="84"/>
      <c r="Q28" s="84">
        <f t="shared" si="1"/>
        <v>0</v>
      </c>
      <c r="R28" s="84"/>
      <c r="S28" s="84">
        <f t="shared" si="6"/>
        <v>0</v>
      </c>
      <c r="T28" s="52">
        <f t="shared" si="7"/>
        <v>8</v>
      </c>
      <c r="U28" s="162"/>
      <c r="V28" s="173"/>
      <c r="W28" s="84"/>
      <c r="X28" s="84">
        <v>1</v>
      </c>
      <c r="Y28" s="84"/>
      <c r="Z28" s="84"/>
      <c r="AA28" s="84"/>
      <c r="AB28" s="84"/>
      <c r="AC28" s="96" t="s">
        <v>134</v>
      </c>
      <c r="AD28" s="82"/>
      <c r="AE28" s="82"/>
    </row>
    <row r="29" spans="1:31" s="86" customFormat="1" ht="33.75" x14ac:dyDescent="0.2">
      <c r="A29" s="179"/>
      <c r="B29" s="162"/>
      <c r="C29" s="180"/>
      <c r="D29" s="62" t="s">
        <v>110</v>
      </c>
      <c r="E29" s="82" t="s">
        <v>122</v>
      </c>
      <c r="F29" s="47" t="s">
        <v>200</v>
      </c>
      <c r="G29" s="82" t="s">
        <v>122</v>
      </c>
      <c r="H29" s="83" t="s">
        <v>198</v>
      </c>
      <c r="I29" s="92" t="s">
        <v>114</v>
      </c>
      <c r="J29" s="84"/>
      <c r="K29" s="84"/>
      <c r="L29" s="84">
        <v>8</v>
      </c>
      <c r="M29" s="84"/>
      <c r="N29" s="84"/>
      <c r="O29" s="84">
        <f t="shared" si="0"/>
        <v>0</v>
      </c>
      <c r="P29" s="84"/>
      <c r="Q29" s="84">
        <f t="shared" si="1"/>
        <v>0</v>
      </c>
      <c r="R29" s="84"/>
      <c r="S29" s="84">
        <f t="shared" si="6"/>
        <v>0</v>
      </c>
      <c r="T29" s="52">
        <f t="shared" si="7"/>
        <v>8</v>
      </c>
      <c r="U29" s="162"/>
      <c r="V29" s="173"/>
      <c r="W29" s="84"/>
      <c r="X29" s="84">
        <v>1</v>
      </c>
      <c r="Y29" s="84"/>
      <c r="Z29" s="84"/>
      <c r="AA29" s="84"/>
      <c r="AB29" s="84"/>
      <c r="AC29" s="96" t="s">
        <v>129</v>
      </c>
      <c r="AD29" s="82"/>
      <c r="AE29" s="82"/>
    </row>
    <row r="30" spans="1:31" s="86" customFormat="1" ht="33.75" customHeight="1" x14ac:dyDescent="0.2">
      <c r="A30" s="179"/>
      <c r="B30" s="162"/>
      <c r="C30" s="180"/>
      <c r="D30" s="175" t="s">
        <v>111</v>
      </c>
      <c r="E30" s="177" t="s">
        <v>125</v>
      </c>
      <c r="F30" s="47" t="s">
        <v>190</v>
      </c>
      <c r="G30" s="82" t="s">
        <v>125</v>
      </c>
      <c r="H30" s="83" t="s">
        <v>198</v>
      </c>
      <c r="I30" s="83" t="s">
        <v>197</v>
      </c>
      <c r="J30" s="84"/>
      <c r="K30" s="84" t="s">
        <v>74</v>
      </c>
      <c r="L30" s="84">
        <v>12</v>
      </c>
      <c r="M30" s="84"/>
      <c r="N30" s="84"/>
      <c r="O30" s="84">
        <f t="shared" si="0"/>
        <v>0</v>
      </c>
      <c r="P30" s="84"/>
      <c r="Q30" s="84">
        <f t="shared" si="1"/>
        <v>0</v>
      </c>
      <c r="R30" s="84"/>
      <c r="S30" s="84">
        <f t="shared" si="6"/>
        <v>0</v>
      </c>
      <c r="T30" s="52">
        <f t="shared" si="7"/>
        <v>12</v>
      </c>
      <c r="U30" s="162"/>
      <c r="V30" s="173"/>
      <c r="W30" s="84"/>
      <c r="X30" s="161">
        <v>2</v>
      </c>
      <c r="Y30" s="84"/>
      <c r="Z30" s="84"/>
      <c r="AA30" s="84"/>
      <c r="AB30" s="84"/>
      <c r="AC30" s="163" t="s">
        <v>129</v>
      </c>
      <c r="AD30" s="82"/>
      <c r="AE30" s="82"/>
    </row>
    <row r="31" spans="1:31" s="86" customFormat="1" ht="22.9" customHeight="1" x14ac:dyDescent="0.2">
      <c r="A31" s="179"/>
      <c r="B31" s="162"/>
      <c r="C31" s="180"/>
      <c r="D31" s="176"/>
      <c r="E31" s="178"/>
      <c r="F31" s="47" t="s">
        <v>207</v>
      </c>
      <c r="G31" s="82" t="s">
        <v>51</v>
      </c>
      <c r="H31" s="83"/>
      <c r="I31" s="92" t="s">
        <v>89</v>
      </c>
      <c r="J31" s="84"/>
      <c r="K31" s="84"/>
      <c r="L31" s="84">
        <v>4</v>
      </c>
      <c r="M31" s="84"/>
      <c r="N31" s="84"/>
      <c r="O31" s="84">
        <f t="shared" ref="O31" si="15">SUM(N31)</f>
        <v>0</v>
      </c>
      <c r="P31" s="84"/>
      <c r="Q31" s="84">
        <f t="shared" ref="Q31" si="16">P31*0.5</f>
        <v>0</v>
      </c>
      <c r="R31" s="84"/>
      <c r="S31" s="84">
        <f t="shared" ref="S31" si="17">R31*0.1</f>
        <v>0</v>
      </c>
      <c r="T31" s="52">
        <v>4</v>
      </c>
      <c r="U31" s="162"/>
      <c r="V31" s="173"/>
      <c r="W31" s="84"/>
      <c r="X31" s="169"/>
      <c r="Y31" s="84"/>
      <c r="Z31" s="84"/>
      <c r="AA31" s="84"/>
      <c r="AB31" s="84"/>
      <c r="AC31" s="164"/>
      <c r="AD31" s="82"/>
      <c r="AE31" s="82"/>
    </row>
    <row r="32" spans="1:31" s="86" customFormat="1" ht="22.9" customHeight="1" x14ac:dyDescent="0.2">
      <c r="A32" s="179"/>
      <c r="B32" s="162"/>
      <c r="C32" s="180"/>
      <c r="D32" s="62" t="s">
        <v>112</v>
      </c>
      <c r="E32" s="82" t="s">
        <v>126</v>
      </c>
      <c r="F32" s="47" t="s">
        <v>201</v>
      </c>
      <c r="G32" s="82" t="s">
        <v>126</v>
      </c>
      <c r="H32" s="83" t="s">
        <v>198</v>
      </c>
      <c r="I32" s="92" t="s">
        <v>114</v>
      </c>
      <c r="J32" s="84"/>
      <c r="K32" s="84"/>
      <c r="L32" s="84">
        <v>8</v>
      </c>
      <c r="M32" s="84"/>
      <c r="N32" s="84"/>
      <c r="O32" s="84">
        <f t="shared" si="0"/>
        <v>0</v>
      </c>
      <c r="P32" s="84"/>
      <c r="Q32" s="84">
        <f t="shared" si="1"/>
        <v>0</v>
      </c>
      <c r="R32" s="84"/>
      <c r="S32" s="84">
        <f t="shared" si="6"/>
        <v>0</v>
      </c>
      <c r="T32" s="52">
        <f t="shared" si="7"/>
        <v>8</v>
      </c>
      <c r="U32" s="162"/>
      <c r="V32" s="173"/>
      <c r="W32" s="84"/>
      <c r="X32" s="84">
        <v>1</v>
      </c>
      <c r="Y32" s="84"/>
      <c r="Z32" s="84"/>
      <c r="AA32" s="84"/>
      <c r="AB32" s="84"/>
      <c r="AC32" s="96" t="s">
        <v>135</v>
      </c>
      <c r="AD32" s="82"/>
      <c r="AE32" s="82"/>
    </row>
    <row r="33" spans="1:31" s="86" customFormat="1" ht="22.5" x14ac:dyDescent="0.2">
      <c r="A33" s="179"/>
      <c r="B33" s="162"/>
      <c r="C33" s="180"/>
      <c r="D33" s="62" t="s">
        <v>104</v>
      </c>
      <c r="E33" s="82" t="s">
        <v>120</v>
      </c>
      <c r="F33" s="47" t="s">
        <v>177</v>
      </c>
      <c r="G33" s="82" t="s">
        <v>120</v>
      </c>
      <c r="H33" s="83" t="s">
        <v>198</v>
      </c>
      <c r="I33" s="92" t="s">
        <v>72</v>
      </c>
      <c r="J33" s="84"/>
      <c r="K33" s="84"/>
      <c r="L33" s="84">
        <v>8</v>
      </c>
      <c r="M33" s="84"/>
      <c r="N33" s="84"/>
      <c r="O33" s="84">
        <f t="shared" ref="O33:O35" si="18">SUM(N33)</f>
        <v>0</v>
      </c>
      <c r="P33" s="84"/>
      <c r="Q33" s="84">
        <f t="shared" ref="Q33:Q35" si="19">P33*0.5</f>
        <v>0</v>
      </c>
      <c r="R33" s="84"/>
      <c r="S33" s="84">
        <f t="shared" ref="S33:S35" si="20">R33*0.1</f>
        <v>0</v>
      </c>
      <c r="T33" s="52">
        <f t="shared" si="7"/>
        <v>8</v>
      </c>
      <c r="U33" s="162"/>
      <c r="V33" s="173"/>
      <c r="W33" s="84"/>
      <c r="X33" s="84"/>
      <c r="Y33" s="84">
        <v>1</v>
      </c>
      <c r="Z33" s="84"/>
      <c r="AA33" s="84"/>
      <c r="AB33" s="84"/>
      <c r="AC33" s="96" t="s">
        <v>88</v>
      </c>
      <c r="AD33" s="82"/>
      <c r="AE33" s="82"/>
    </row>
    <row r="34" spans="1:31" s="86" customFormat="1" ht="33.75" x14ac:dyDescent="0.2">
      <c r="A34" s="179"/>
      <c r="B34" s="162"/>
      <c r="C34" s="180"/>
      <c r="D34" s="62" t="s">
        <v>156</v>
      </c>
      <c r="E34" s="82" t="s">
        <v>127</v>
      </c>
      <c r="F34" s="47" t="s">
        <v>115</v>
      </c>
      <c r="G34" s="82" t="s">
        <v>127</v>
      </c>
      <c r="H34" s="89" t="s">
        <v>76</v>
      </c>
      <c r="I34" s="92" t="s">
        <v>71</v>
      </c>
      <c r="J34" s="84"/>
      <c r="K34" s="84"/>
      <c r="L34" s="84">
        <v>8</v>
      </c>
      <c r="M34" s="84"/>
      <c r="N34" s="84"/>
      <c r="O34" s="84">
        <f t="shared" si="18"/>
        <v>0</v>
      </c>
      <c r="P34" s="84"/>
      <c r="Q34" s="84">
        <f t="shared" si="19"/>
        <v>0</v>
      </c>
      <c r="R34" s="84"/>
      <c r="S34" s="84">
        <f t="shared" si="20"/>
        <v>0</v>
      </c>
      <c r="T34" s="52">
        <f t="shared" si="7"/>
        <v>8</v>
      </c>
      <c r="U34" s="162"/>
      <c r="V34" s="173"/>
      <c r="W34" s="84"/>
      <c r="X34" s="84">
        <v>1</v>
      </c>
      <c r="Y34" s="84"/>
      <c r="Z34" s="84"/>
      <c r="AA34" s="84"/>
      <c r="AB34" s="84"/>
      <c r="AC34" s="96" t="s">
        <v>154</v>
      </c>
      <c r="AD34" s="82"/>
      <c r="AE34" s="82"/>
    </row>
    <row r="35" spans="1:31" s="86" customFormat="1" ht="28.15" customHeight="1" x14ac:dyDescent="0.2">
      <c r="A35" s="178"/>
      <c r="B35" s="169"/>
      <c r="C35" s="180"/>
      <c r="D35" s="62" t="s">
        <v>157</v>
      </c>
      <c r="E35" s="82" t="s">
        <v>127</v>
      </c>
      <c r="F35" s="47" t="s">
        <v>115</v>
      </c>
      <c r="G35" s="82" t="s">
        <v>127</v>
      </c>
      <c r="H35" s="89" t="s">
        <v>76</v>
      </c>
      <c r="I35" s="92" t="s">
        <v>71</v>
      </c>
      <c r="J35" s="84" t="s">
        <v>73</v>
      </c>
      <c r="K35" s="84"/>
      <c r="L35" s="84">
        <v>8</v>
      </c>
      <c r="M35" s="84"/>
      <c r="N35" s="84"/>
      <c r="O35" s="84">
        <f t="shared" si="18"/>
        <v>0</v>
      </c>
      <c r="P35" s="84"/>
      <c r="Q35" s="84">
        <f t="shared" si="19"/>
        <v>0</v>
      </c>
      <c r="R35" s="84"/>
      <c r="S35" s="84">
        <f t="shared" si="20"/>
        <v>0</v>
      </c>
      <c r="T35" s="52">
        <f t="shared" si="7"/>
        <v>8</v>
      </c>
      <c r="U35" s="169"/>
      <c r="V35" s="174"/>
      <c r="W35" s="84"/>
      <c r="X35" s="84">
        <v>1</v>
      </c>
      <c r="Y35" s="84"/>
      <c r="Z35" s="84"/>
      <c r="AA35" s="84"/>
      <c r="AB35" s="84"/>
      <c r="AC35" s="96" t="s">
        <v>135</v>
      </c>
      <c r="AD35" s="82"/>
      <c r="AE35" s="82"/>
    </row>
    <row r="36" spans="1:31" s="40" customFormat="1" ht="23.1" customHeight="1" x14ac:dyDescent="0.2">
      <c r="A36" s="103"/>
      <c r="B36" s="66"/>
      <c r="C36" s="104" t="s">
        <v>140</v>
      </c>
      <c r="D36" s="48" t="s">
        <v>102</v>
      </c>
      <c r="E36" s="39" t="s">
        <v>51</v>
      </c>
      <c r="F36" s="49" t="s">
        <v>173</v>
      </c>
      <c r="G36" s="39" t="s">
        <v>51</v>
      </c>
      <c r="H36" s="56"/>
      <c r="I36" s="65" t="s">
        <v>90</v>
      </c>
      <c r="J36" s="36" t="s">
        <v>142</v>
      </c>
      <c r="K36" s="36"/>
      <c r="L36" s="36"/>
      <c r="M36" s="36"/>
      <c r="N36" s="37"/>
      <c r="O36" s="36">
        <v>0</v>
      </c>
      <c r="P36" s="112">
        <v>120</v>
      </c>
      <c r="Q36" s="36">
        <f>SUM(P36*0.5)</f>
        <v>60</v>
      </c>
      <c r="R36" s="36"/>
      <c r="S36" s="36">
        <v>0</v>
      </c>
      <c r="T36" s="38">
        <v>120</v>
      </c>
      <c r="U36" s="39">
        <v>120</v>
      </c>
      <c r="V36" s="113">
        <v>10</v>
      </c>
      <c r="W36" s="36"/>
      <c r="X36" s="36">
        <v>10</v>
      </c>
      <c r="Y36" s="36"/>
      <c r="Z36" s="36"/>
      <c r="AA36" s="36"/>
      <c r="AB36" s="36"/>
      <c r="AC36" s="48" t="s">
        <v>132</v>
      </c>
      <c r="AD36" s="39"/>
      <c r="AE36" s="39"/>
    </row>
    <row r="37" spans="1:31" ht="12.95" customHeight="1" x14ac:dyDescent="0.2">
      <c r="A37" s="2"/>
      <c r="B37" s="3">
        <v>2</v>
      </c>
      <c r="C37" s="50" t="s">
        <v>97</v>
      </c>
      <c r="D37" s="46" t="s">
        <v>97</v>
      </c>
      <c r="E37" s="2" t="s">
        <v>128</v>
      </c>
      <c r="F37" s="29"/>
      <c r="G37" s="2"/>
      <c r="H37" s="28"/>
      <c r="I37" s="23"/>
      <c r="J37" s="4"/>
      <c r="K37" s="4"/>
      <c r="L37" s="4"/>
      <c r="M37" s="4"/>
      <c r="N37" s="3"/>
      <c r="O37" s="3"/>
      <c r="P37" s="3"/>
      <c r="Q37" s="3"/>
      <c r="R37" s="3"/>
      <c r="S37" s="3"/>
      <c r="T37" s="52"/>
      <c r="U37" s="3"/>
      <c r="V37" s="5">
        <v>6</v>
      </c>
      <c r="W37" s="3"/>
      <c r="X37" s="3"/>
      <c r="Y37" s="3"/>
      <c r="Z37" s="3"/>
      <c r="AA37" s="3">
        <v>6</v>
      </c>
      <c r="AB37" s="3"/>
      <c r="AC37" s="97" t="s">
        <v>97</v>
      </c>
      <c r="AD37" s="2"/>
      <c r="AE37" s="2"/>
    </row>
    <row r="38" spans="1:31" x14ac:dyDescent="0.2">
      <c r="A38" s="2"/>
      <c r="B38" s="3"/>
      <c r="C38" s="4"/>
      <c r="D38" s="4"/>
      <c r="E38" s="30"/>
      <c r="F38" s="31"/>
      <c r="G38" s="28"/>
      <c r="H38" s="4"/>
      <c r="I38" s="23"/>
      <c r="J38" s="4"/>
      <c r="K38" s="4"/>
      <c r="L38" s="4"/>
      <c r="M38" s="4"/>
      <c r="N38" s="3"/>
      <c r="O38" s="3"/>
      <c r="P38" s="3"/>
      <c r="Q38" s="3"/>
      <c r="R38" s="3"/>
      <c r="S38" s="3"/>
      <c r="T38" s="52"/>
      <c r="U38" s="3"/>
      <c r="V38" s="5"/>
      <c r="W38" s="3"/>
      <c r="X38" s="3"/>
      <c r="Y38" s="3"/>
      <c r="Z38" s="3"/>
      <c r="AA38" s="3"/>
      <c r="AB38" s="3"/>
      <c r="AC38" s="98"/>
      <c r="AD38" s="2"/>
      <c r="AE38" s="2"/>
    </row>
    <row r="39" spans="1:31" x14ac:dyDescent="0.2">
      <c r="A39" s="2"/>
      <c r="B39" s="3"/>
      <c r="C39" s="4"/>
      <c r="D39" s="14"/>
      <c r="E39" s="4"/>
      <c r="F39" s="29"/>
      <c r="G39" s="28"/>
      <c r="H39" s="4"/>
      <c r="I39" s="23"/>
      <c r="J39" s="4"/>
      <c r="K39" s="4"/>
      <c r="L39" s="4"/>
      <c r="M39" s="4"/>
      <c r="N39" s="3"/>
      <c r="O39" s="3"/>
      <c r="P39" s="3"/>
      <c r="Q39" s="3"/>
      <c r="R39" s="3"/>
      <c r="S39" s="3"/>
      <c r="T39" s="52"/>
      <c r="U39" s="3"/>
      <c r="V39" s="5"/>
      <c r="W39" s="3"/>
      <c r="X39" s="3"/>
      <c r="Y39" s="3"/>
      <c r="Z39" s="3"/>
      <c r="AA39" s="3"/>
      <c r="AB39" s="3"/>
      <c r="AC39" s="98"/>
      <c r="AD39" s="2"/>
      <c r="AE39" s="2"/>
    </row>
    <row r="40" spans="1:31" x14ac:dyDescent="0.2">
      <c r="A40" s="2"/>
      <c r="B40" s="3"/>
      <c r="C40" s="4"/>
      <c r="D40" s="14"/>
      <c r="E40" s="4"/>
      <c r="F40" s="29"/>
      <c r="G40" s="28"/>
      <c r="H40" s="4"/>
      <c r="I40" s="23"/>
      <c r="J40" s="4"/>
      <c r="K40" s="4"/>
      <c r="L40" s="4"/>
      <c r="M40" s="4"/>
      <c r="N40" s="3"/>
      <c r="O40" s="3"/>
      <c r="P40" s="3"/>
      <c r="Q40" s="3"/>
      <c r="R40" s="3"/>
      <c r="S40" s="3"/>
      <c r="T40" s="52"/>
      <c r="U40" s="4"/>
      <c r="V40" s="5"/>
      <c r="W40" s="3"/>
      <c r="X40" s="3"/>
      <c r="Y40" s="3"/>
      <c r="Z40" s="3"/>
      <c r="AA40" s="3"/>
      <c r="AB40" s="3"/>
      <c r="AC40" s="98"/>
      <c r="AD40" s="2"/>
      <c r="AE40" s="2"/>
    </row>
    <row r="41" spans="1:31" ht="12" thickBot="1" x14ac:dyDescent="0.25">
      <c r="B41" s="6"/>
      <c r="C41" s="7"/>
      <c r="D41" s="7"/>
      <c r="E41" s="7"/>
      <c r="F41" s="32"/>
      <c r="G41" s="7"/>
      <c r="H41" s="7"/>
      <c r="I41" s="54"/>
      <c r="J41" s="7"/>
      <c r="K41" s="7"/>
      <c r="L41" s="7"/>
      <c r="M41" s="7"/>
      <c r="N41" s="6"/>
      <c r="O41" s="6"/>
      <c r="P41" s="6"/>
      <c r="Q41" s="6"/>
      <c r="R41" s="6"/>
      <c r="S41" s="6"/>
      <c r="T41" s="6"/>
      <c r="U41" s="7"/>
      <c r="V41" s="9">
        <f t="shared" ref="V41:AB41" si="21">SUM(V5:V40)</f>
        <v>60</v>
      </c>
      <c r="W41" s="5">
        <f t="shared" si="21"/>
        <v>0</v>
      </c>
      <c r="X41" s="5">
        <f t="shared" si="21"/>
        <v>43</v>
      </c>
      <c r="Y41" s="5">
        <f t="shared" si="21"/>
        <v>1</v>
      </c>
      <c r="Z41" s="5">
        <f t="shared" si="21"/>
        <v>6</v>
      </c>
      <c r="AA41" s="5">
        <f t="shared" si="21"/>
        <v>6</v>
      </c>
      <c r="AB41" s="5">
        <f t="shared" si="21"/>
        <v>4</v>
      </c>
      <c r="AC41" s="99"/>
    </row>
    <row r="42" spans="1:31" x14ac:dyDescent="0.2">
      <c r="B42" s="6"/>
      <c r="C42" s="7"/>
      <c r="D42" s="7"/>
      <c r="E42" s="7"/>
      <c r="F42" s="32"/>
      <c r="G42" s="7"/>
      <c r="H42" s="7"/>
      <c r="I42" s="54"/>
      <c r="J42" s="7"/>
      <c r="K42" s="7"/>
      <c r="L42" s="7"/>
      <c r="M42" s="7"/>
      <c r="N42" s="6"/>
      <c r="O42" s="6"/>
      <c r="P42" s="6"/>
      <c r="Q42" s="6"/>
      <c r="R42" s="6"/>
      <c r="S42" s="6"/>
      <c r="T42" s="6"/>
      <c r="U42" s="7"/>
      <c r="V42" s="8"/>
      <c r="W42" s="8"/>
      <c r="X42" s="8"/>
      <c r="Y42" s="8"/>
      <c r="Z42" s="8"/>
      <c r="AA42" s="8"/>
      <c r="AB42" s="8"/>
      <c r="AC42" s="99"/>
    </row>
    <row r="43" spans="1:31" x14ac:dyDescent="0.2">
      <c r="F43" s="51"/>
    </row>
    <row r="44" spans="1:31" x14ac:dyDescent="0.2">
      <c r="F44" s="51"/>
    </row>
    <row r="45" spans="1:31" x14ac:dyDescent="0.2">
      <c r="F45" s="51"/>
    </row>
    <row r="46" spans="1:31" x14ac:dyDescent="0.2">
      <c r="F46" s="51"/>
    </row>
    <row r="47" spans="1:31" x14ac:dyDescent="0.2">
      <c r="F47" s="51"/>
    </row>
    <row r="48" spans="1:31" x14ac:dyDescent="0.2">
      <c r="F48" s="51"/>
    </row>
    <row r="49" spans="6:6" x14ac:dyDescent="0.2">
      <c r="F49" s="51"/>
    </row>
    <row r="50" spans="6:6" x14ac:dyDescent="0.2">
      <c r="F50" s="51"/>
    </row>
    <row r="51" spans="6:6" x14ac:dyDescent="0.2">
      <c r="F51" s="51"/>
    </row>
    <row r="52" spans="6:6" x14ac:dyDescent="0.2">
      <c r="F52" s="51"/>
    </row>
    <row r="53" spans="6:6" x14ac:dyDescent="0.2">
      <c r="F53" s="51"/>
    </row>
    <row r="54" spans="6:6" x14ac:dyDescent="0.2">
      <c r="F54" s="51"/>
    </row>
    <row r="55" spans="6:6" x14ac:dyDescent="0.2">
      <c r="F55" s="51"/>
    </row>
    <row r="56" spans="6:6" x14ac:dyDescent="0.2">
      <c r="F56" s="51"/>
    </row>
    <row r="57" spans="6:6" x14ac:dyDescent="0.2">
      <c r="F57" s="51"/>
    </row>
    <row r="58" spans="6:6" x14ac:dyDescent="0.2">
      <c r="F58" s="51"/>
    </row>
    <row r="59" spans="6:6" x14ac:dyDescent="0.2">
      <c r="F59" s="51"/>
    </row>
    <row r="60" spans="6:6" x14ac:dyDescent="0.2">
      <c r="F60" s="51"/>
    </row>
    <row r="61" spans="6:6" x14ac:dyDescent="0.2">
      <c r="F61" s="51"/>
    </row>
    <row r="62" spans="6:6" x14ac:dyDescent="0.2">
      <c r="F62" s="51"/>
    </row>
    <row r="63" spans="6:6" x14ac:dyDescent="0.2">
      <c r="F63" s="51"/>
    </row>
    <row r="64" spans="6:6" x14ac:dyDescent="0.2">
      <c r="F64" s="51"/>
    </row>
    <row r="65" spans="6:6" x14ac:dyDescent="0.2">
      <c r="F65" s="51"/>
    </row>
    <row r="66" spans="6:6" x14ac:dyDescent="0.2">
      <c r="F66" s="51"/>
    </row>
    <row r="67" spans="6:6" x14ac:dyDescent="0.2">
      <c r="F67" s="51"/>
    </row>
    <row r="68" spans="6:6" x14ac:dyDescent="0.2">
      <c r="F68" s="51"/>
    </row>
    <row r="69" spans="6:6" x14ac:dyDescent="0.2">
      <c r="F69" s="51"/>
    </row>
    <row r="70" spans="6:6" x14ac:dyDescent="0.2">
      <c r="F70" s="51"/>
    </row>
    <row r="71" spans="6:6" x14ac:dyDescent="0.2">
      <c r="F71" s="51"/>
    </row>
    <row r="72" spans="6:6" x14ac:dyDescent="0.2">
      <c r="F72" s="51"/>
    </row>
    <row r="73" spans="6:6" x14ac:dyDescent="0.2">
      <c r="F73" s="51"/>
    </row>
    <row r="74" spans="6:6" x14ac:dyDescent="0.2">
      <c r="F74" s="51"/>
    </row>
    <row r="75" spans="6:6" x14ac:dyDescent="0.2">
      <c r="F75" s="51"/>
    </row>
    <row r="76" spans="6:6" x14ac:dyDescent="0.2">
      <c r="F76" s="51"/>
    </row>
    <row r="77" spans="6:6" x14ac:dyDescent="0.2">
      <c r="F77" s="51"/>
    </row>
    <row r="78" spans="6:6" x14ac:dyDescent="0.2">
      <c r="F78" s="51"/>
    </row>
    <row r="79" spans="6:6" x14ac:dyDescent="0.2">
      <c r="F79" s="51"/>
    </row>
    <row r="80" spans="6:6" x14ac:dyDescent="0.2">
      <c r="F80" s="51"/>
    </row>
    <row r="81" spans="6:6" x14ac:dyDescent="0.2">
      <c r="F81" s="51"/>
    </row>
    <row r="82" spans="6:6" x14ac:dyDescent="0.2">
      <c r="F82" s="51"/>
    </row>
    <row r="83" spans="6:6" x14ac:dyDescent="0.2">
      <c r="F83" s="51"/>
    </row>
    <row r="84" spans="6:6" x14ac:dyDescent="0.2">
      <c r="F84" s="51"/>
    </row>
    <row r="85" spans="6:6" x14ac:dyDescent="0.2">
      <c r="F85" s="51"/>
    </row>
    <row r="86" spans="6:6" x14ac:dyDescent="0.2">
      <c r="F86" s="51"/>
    </row>
    <row r="87" spans="6:6" x14ac:dyDescent="0.2">
      <c r="F87" s="51"/>
    </row>
    <row r="88" spans="6:6" x14ac:dyDescent="0.2">
      <c r="F88" s="51"/>
    </row>
    <row r="89" spans="6:6" x14ac:dyDescent="0.2">
      <c r="F89" s="51"/>
    </row>
    <row r="90" spans="6:6" x14ac:dyDescent="0.2">
      <c r="F90" s="51"/>
    </row>
    <row r="91" spans="6:6" x14ac:dyDescent="0.2">
      <c r="F91" s="51"/>
    </row>
    <row r="92" spans="6:6" x14ac:dyDescent="0.2">
      <c r="F92" s="51"/>
    </row>
    <row r="93" spans="6:6" x14ac:dyDescent="0.2">
      <c r="F93" s="51"/>
    </row>
    <row r="94" spans="6:6" x14ac:dyDescent="0.2">
      <c r="F94" s="51"/>
    </row>
    <row r="95" spans="6:6" x14ac:dyDescent="0.2">
      <c r="F95" s="51"/>
    </row>
    <row r="96" spans="6:6" x14ac:dyDescent="0.2">
      <c r="F96" s="51"/>
    </row>
    <row r="97" spans="6:6" x14ac:dyDescent="0.2">
      <c r="F97" s="51"/>
    </row>
    <row r="98" spans="6:6" x14ac:dyDescent="0.2">
      <c r="F98" s="51"/>
    </row>
    <row r="99" spans="6:6" x14ac:dyDescent="0.2">
      <c r="F99" s="51"/>
    </row>
    <row r="100" spans="6:6" x14ac:dyDescent="0.2">
      <c r="F100" s="51"/>
    </row>
    <row r="101" spans="6:6" x14ac:dyDescent="0.2">
      <c r="F101" s="51"/>
    </row>
    <row r="102" spans="6:6" x14ac:dyDescent="0.2">
      <c r="F102" s="51"/>
    </row>
    <row r="103" spans="6:6" x14ac:dyDescent="0.2">
      <c r="F103" s="51"/>
    </row>
    <row r="104" spans="6:6" x14ac:dyDescent="0.2">
      <c r="F104" s="51"/>
    </row>
    <row r="105" spans="6:6" x14ac:dyDescent="0.2">
      <c r="F105" s="51"/>
    </row>
    <row r="106" spans="6:6" x14ac:dyDescent="0.2">
      <c r="F106" s="51"/>
    </row>
    <row r="107" spans="6:6" x14ac:dyDescent="0.2">
      <c r="F107" s="51"/>
    </row>
    <row r="108" spans="6:6" x14ac:dyDescent="0.2">
      <c r="F108" s="51"/>
    </row>
    <row r="109" spans="6:6" x14ac:dyDescent="0.2">
      <c r="F109" s="51"/>
    </row>
    <row r="110" spans="6:6" x14ac:dyDescent="0.2">
      <c r="F110" s="51"/>
    </row>
    <row r="111" spans="6:6" x14ac:dyDescent="0.2">
      <c r="F111" s="51"/>
    </row>
    <row r="112" spans="6:6" x14ac:dyDescent="0.2">
      <c r="F112" s="51"/>
    </row>
    <row r="113" spans="6:6" x14ac:dyDescent="0.2">
      <c r="F113" s="51"/>
    </row>
    <row r="114" spans="6:6" x14ac:dyDescent="0.2">
      <c r="F114" s="51"/>
    </row>
    <row r="115" spans="6:6" x14ac:dyDescent="0.2">
      <c r="F115" s="51"/>
    </row>
    <row r="116" spans="6:6" x14ac:dyDescent="0.2">
      <c r="F116" s="51"/>
    </row>
    <row r="117" spans="6:6" x14ac:dyDescent="0.2">
      <c r="F117" s="51"/>
    </row>
    <row r="118" spans="6:6" x14ac:dyDescent="0.2">
      <c r="F118" s="51"/>
    </row>
    <row r="119" spans="6:6" x14ac:dyDescent="0.2">
      <c r="F119" s="51"/>
    </row>
    <row r="120" spans="6:6" x14ac:dyDescent="0.2">
      <c r="F120" s="51"/>
    </row>
    <row r="121" spans="6:6" x14ac:dyDescent="0.2">
      <c r="F121" s="51"/>
    </row>
    <row r="122" spans="6:6" x14ac:dyDescent="0.2">
      <c r="F122" s="51"/>
    </row>
    <row r="123" spans="6:6" x14ac:dyDescent="0.2">
      <c r="F123" s="51"/>
    </row>
    <row r="124" spans="6:6" x14ac:dyDescent="0.2">
      <c r="F124" s="51"/>
    </row>
    <row r="125" spans="6:6" x14ac:dyDescent="0.2">
      <c r="F125" s="51"/>
    </row>
    <row r="126" spans="6:6" x14ac:dyDescent="0.2">
      <c r="F126" s="51"/>
    </row>
    <row r="127" spans="6:6" x14ac:dyDescent="0.2">
      <c r="F127" s="51"/>
    </row>
    <row r="128" spans="6:6" x14ac:dyDescent="0.2">
      <c r="F128" s="51"/>
    </row>
    <row r="129" spans="6:6" x14ac:dyDescent="0.2">
      <c r="F129" s="51"/>
    </row>
    <row r="130" spans="6:6" x14ac:dyDescent="0.2">
      <c r="F130" s="51"/>
    </row>
    <row r="131" spans="6:6" x14ac:dyDescent="0.2">
      <c r="F131" s="51"/>
    </row>
    <row r="132" spans="6:6" x14ac:dyDescent="0.2">
      <c r="F132" s="51"/>
    </row>
    <row r="133" spans="6:6" x14ac:dyDescent="0.2">
      <c r="F133" s="51"/>
    </row>
    <row r="134" spans="6:6" x14ac:dyDescent="0.2">
      <c r="F134" s="51"/>
    </row>
    <row r="135" spans="6:6" x14ac:dyDescent="0.2">
      <c r="F135" s="51"/>
    </row>
    <row r="136" spans="6:6" x14ac:dyDescent="0.2">
      <c r="F136" s="51"/>
    </row>
    <row r="137" spans="6:6" x14ac:dyDescent="0.2">
      <c r="F137" s="51"/>
    </row>
    <row r="138" spans="6:6" x14ac:dyDescent="0.2">
      <c r="F138" s="51"/>
    </row>
    <row r="139" spans="6:6" x14ac:dyDescent="0.2">
      <c r="F139" s="51"/>
    </row>
    <row r="140" spans="6:6" x14ac:dyDescent="0.2">
      <c r="F140" s="51"/>
    </row>
    <row r="141" spans="6:6" x14ac:dyDescent="0.2">
      <c r="F141" s="51"/>
    </row>
    <row r="142" spans="6:6" x14ac:dyDescent="0.2">
      <c r="F142" s="51"/>
    </row>
    <row r="143" spans="6:6" x14ac:dyDescent="0.2">
      <c r="F143" s="51"/>
    </row>
    <row r="144" spans="6:6" x14ac:dyDescent="0.2">
      <c r="F144" s="51"/>
    </row>
    <row r="145" spans="6:6" x14ac:dyDescent="0.2">
      <c r="F145" s="51"/>
    </row>
    <row r="146" spans="6:6" x14ac:dyDescent="0.2">
      <c r="F146" s="51"/>
    </row>
    <row r="147" spans="6:6" x14ac:dyDescent="0.2">
      <c r="F147" s="51"/>
    </row>
    <row r="148" spans="6:6" x14ac:dyDescent="0.2">
      <c r="F148" s="51"/>
    </row>
    <row r="149" spans="6:6" x14ac:dyDescent="0.2">
      <c r="F149" s="51"/>
    </row>
    <row r="150" spans="6:6" x14ac:dyDescent="0.2">
      <c r="F150" s="51"/>
    </row>
    <row r="151" spans="6:6" x14ac:dyDescent="0.2">
      <c r="F151" s="51"/>
    </row>
    <row r="152" spans="6:6" x14ac:dyDescent="0.2">
      <c r="F152" s="51"/>
    </row>
    <row r="153" spans="6:6" x14ac:dyDescent="0.2">
      <c r="F153" s="51"/>
    </row>
    <row r="154" spans="6:6" x14ac:dyDescent="0.2">
      <c r="F154" s="51"/>
    </row>
    <row r="155" spans="6:6" x14ac:dyDescent="0.2">
      <c r="F155" s="51"/>
    </row>
    <row r="156" spans="6:6" x14ac:dyDescent="0.2">
      <c r="F156" s="51"/>
    </row>
    <row r="157" spans="6:6" x14ac:dyDescent="0.2">
      <c r="F157" s="51"/>
    </row>
    <row r="158" spans="6:6" x14ac:dyDescent="0.2">
      <c r="F158" s="51"/>
    </row>
    <row r="159" spans="6:6" x14ac:dyDescent="0.2">
      <c r="F159" s="51"/>
    </row>
    <row r="160" spans="6:6" x14ac:dyDescent="0.2">
      <c r="F160" s="51"/>
    </row>
    <row r="161" spans="6:6" x14ac:dyDescent="0.2">
      <c r="F161" s="51"/>
    </row>
    <row r="162" spans="6:6" x14ac:dyDescent="0.2">
      <c r="F162" s="51"/>
    </row>
    <row r="163" spans="6:6" x14ac:dyDescent="0.2">
      <c r="F163" s="51"/>
    </row>
    <row r="164" spans="6:6" x14ac:dyDescent="0.2">
      <c r="F164" s="51"/>
    </row>
    <row r="165" spans="6:6" x14ac:dyDescent="0.2">
      <c r="F165" s="51"/>
    </row>
    <row r="166" spans="6:6" x14ac:dyDescent="0.2">
      <c r="F166" s="51"/>
    </row>
    <row r="167" spans="6:6" x14ac:dyDescent="0.2">
      <c r="F167" s="51"/>
    </row>
    <row r="168" spans="6:6" x14ac:dyDescent="0.2">
      <c r="F168" s="51"/>
    </row>
    <row r="169" spans="6:6" x14ac:dyDescent="0.2">
      <c r="F169" s="51"/>
    </row>
    <row r="170" spans="6:6" x14ac:dyDescent="0.2">
      <c r="F170" s="51"/>
    </row>
    <row r="171" spans="6:6" x14ac:dyDescent="0.2">
      <c r="F171" s="51"/>
    </row>
    <row r="172" spans="6:6" x14ac:dyDescent="0.2">
      <c r="F172" s="51"/>
    </row>
    <row r="173" spans="6:6" x14ac:dyDescent="0.2">
      <c r="F173" s="51"/>
    </row>
    <row r="174" spans="6:6" x14ac:dyDescent="0.2">
      <c r="F174" s="51"/>
    </row>
    <row r="175" spans="6:6" x14ac:dyDescent="0.2">
      <c r="F175" s="51"/>
    </row>
    <row r="176" spans="6:6" x14ac:dyDescent="0.2">
      <c r="F176" s="51"/>
    </row>
    <row r="177" spans="6:6" x14ac:dyDescent="0.2">
      <c r="F177" s="51"/>
    </row>
    <row r="178" spans="6:6" x14ac:dyDescent="0.2">
      <c r="F178" s="51"/>
    </row>
    <row r="179" spans="6:6" x14ac:dyDescent="0.2">
      <c r="F179" s="51"/>
    </row>
    <row r="180" spans="6:6" x14ac:dyDescent="0.2">
      <c r="F180" s="51"/>
    </row>
    <row r="181" spans="6:6" x14ac:dyDescent="0.2">
      <c r="F181" s="51"/>
    </row>
    <row r="182" spans="6:6" x14ac:dyDescent="0.2">
      <c r="F182" s="51"/>
    </row>
    <row r="183" spans="6:6" x14ac:dyDescent="0.2">
      <c r="F183" s="51"/>
    </row>
    <row r="184" spans="6:6" x14ac:dyDescent="0.2">
      <c r="F184" s="51"/>
    </row>
    <row r="185" spans="6:6" x14ac:dyDescent="0.2">
      <c r="F185" s="51"/>
    </row>
    <row r="186" spans="6:6" x14ac:dyDescent="0.2">
      <c r="F186" s="51"/>
    </row>
    <row r="187" spans="6:6" x14ac:dyDescent="0.2">
      <c r="F187" s="51"/>
    </row>
    <row r="188" spans="6:6" x14ac:dyDescent="0.2">
      <c r="F188" s="51"/>
    </row>
    <row r="189" spans="6:6" x14ac:dyDescent="0.2">
      <c r="F189" s="51"/>
    </row>
    <row r="190" spans="6:6" x14ac:dyDescent="0.2">
      <c r="F190" s="51"/>
    </row>
    <row r="191" spans="6:6" x14ac:dyDescent="0.2">
      <c r="F191" s="51"/>
    </row>
    <row r="192" spans="6:6" x14ac:dyDescent="0.2">
      <c r="F192" s="51"/>
    </row>
    <row r="193" spans="6:24" x14ac:dyDescent="0.2">
      <c r="F193" s="51"/>
    </row>
    <row r="194" spans="6:24" x14ac:dyDescent="0.2">
      <c r="F194" s="51"/>
    </row>
    <row r="195" spans="6:24" x14ac:dyDescent="0.2">
      <c r="F195" s="51"/>
    </row>
    <row r="196" spans="6:24" x14ac:dyDescent="0.2">
      <c r="F196" s="51"/>
    </row>
    <row r="197" spans="6:24" x14ac:dyDescent="0.2">
      <c r="F197" s="51"/>
    </row>
    <row r="198" spans="6:24" x14ac:dyDescent="0.2">
      <c r="F198" s="51"/>
    </row>
    <row r="199" spans="6:24" x14ac:dyDescent="0.2">
      <c r="F199" s="51"/>
    </row>
    <row r="202" spans="6:24" x14ac:dyDescent="0.2">
      <c r="X202" s="1">
        <f>SUBTOTAL(9,X27:X34)</f>
        <v>7</v>
      </c>
    </row>
  </sheetData>
  <autoFilter ref="A1:BJ201" xr:uid="{00000000-0009-0000-0000-000001000000}"/>
  <mergeCells count="46">
    <mergeCell ref="B16:B18"/>
    <mergeCell ref="C16:C18"/>
    <mergeCell ref="U16:U18"/>
    <mergeCell ref="V16:V18"/>
    <mergeCell ref="U19:U26"/>
    <mergeCell ref="D24:D25"/>
    <mergeCell ref="E24:E25"/>
    <mergeCell ref="G24:G25"/>
    <mergeCell ref="H24:H25"/>
    <mergeCell ref="I24:I25"/>
    <mergeCell ref="L24:L25"/>
    <mergeCell ref="O24:O25"/>
    <mergeCell ref="AD2:AE2"/>
    <mergeCell ref="B4:AC4"/>
    <mergeCell ref="A10:A15"/>
    <mergeCell ref="C10:C15"/>
    <mergeCell ref="B10:B15"/>
    <mergeCell ref="A5:A9"/>
    <mergeCell ref="B5:B9"/>
    <mergeCell ref="C5:C9"/>
    <mergeCell ref="U10:U15"/>
    <mergeCell ref="V10:V15"/>
    <mergeCell ref="U5:U9"/>
    <mergeCell ref="V5:V9"/>
    <mergeCell ref="M2:S2"/>
    <mergeCell ref="B27:B35"/>
    <mergeCell ref="A27:A35"/>
    <mergeCell ref="C19:C26"/>
    <mergeCell ref="C27:C35"/>
    <mergeCell ref="B19:B26"/>
    <mergeCell ref="AC30:AC31"/>
    <mergeCell ref="D19:D20"/>
    <mergeCell ref="E19:E20"/>
    <mergeCell ref="X19:X20"/>
    <mergeCell ref="G19:G20"/>
    <mergeCell ref="X30:X31"/>
    <mergeCell ref="Q24:Q25"/>
    <mergeCell ref="S24:S25"/>
    <mergeCell ref="T24:T25"/>
    <mergeCell ref="U27:U35"/>
    <mergeCell ref="V19:V26"/>
    <mergeCell ref="V27:V35"/>
    <mergeCell ref="D30:D31"/>
    <mergeCell ref="E30:E31"/>
    <mergeCell ref="X24:X25"/>
    <mergeCell ref="AC24:AC2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/>
  <rowBreaks count="1" manualBreakCount="1">
    <brk id="18" max="28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 anno 24-25</vt:lpstr>
      <vt:lpstr>II anno 24-25</vt:lpstr>
      <vt:lpstr>'I anno 24-25'!Area_stampa</vt:lpstr>
      <vt:lpstr>'II anno 24-25'!Area_stampa</vt:lpstr>
    </vt:vector>
  </TitlesOfParts>
  <Company>di Modena e Reggio Emilia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PERNA</dc:creator>
  <cp:lastModifiedBy>Alina MASELLI</cp:lastModifiedBy>
  <cp:lastPrinted>2022-12-13T14:55:04Z</cp:lastPrinted>
  <dcterms:created xsi:type="dcterms:W3CDTF">2012-03-03T10:47:00Z</dcterms:created>
  <dcterms:modified xsi:type="dcterms:W3CDTF">2024-01-25T13:41:22Z</dcterms:modified>
</cp:coreProperties>
</file>